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mc:AlternateContent xmlns:mc="http://schemas.openxmlformats.org/markup-compatibility/2006">
    <mc:Choice Requires="x15">
      <x15ac:absPath xmlns:x15ac="http://schemas.microsoft.com/office/spreadsheetml/2010/11/ac" url="C:\Users\0267112\Downloads\"/>
    </mc:Choice>
  </mc:AlternateContent>
  <xr:revisionPtr revIDLastSave="0" documentId="8_{712E65DF-6AB8-4FBE-8C84-3238DAC91F71}" xr6:coauthVersionLast="47" xr6:coauthVersionMax="47" xr10:uidLastSave="{00000000-0000-0000-0000-000000000000}"/>
  <bookViews>
    <workbookView xWindow="-120" yWindow="-16320" windowWidth="29040" windowHeight="15720" activeTab="3" xr2:uid="{37A5431B-7D87-4C3E-8142-289E1D6A80AD}"/>
  </bookViews>
  <sheets>
    <sheet name="目次・記入上の注意" sheetId="16" r:id="rId1"/>
    <sheet name="補助単価" sheetId="23" state="hidden" r:id="rId2"/>
    <sheet name="申請書（別記様式第１）" sheetId="3" r:id="rId3"/>
    <sheet name="別紙様式1-1-1" sheetId="4" r:id="rId4"/>
    <sheet name="別紙様式1-1-2" sheetId="26" r:id="rId5"/>
    <sheet name="別紙様式1-2-1" sheetId="8" r:id="rId6"/>
    <sheet name="別紙様式1-2-2" sheetId="27" r:id="rId7"/>
    <sheet name="別紙様式2-1" sheetId="5" r:id="rId8"/>
    <sheet name="別紙様式2-2" sheetId="28" r:id="rId9"/>
    <sheet name="別紙様式3-1-1" sheetId="29" r:id="rId10"/>
    <sheet name="別紙様式3-1-2" sheetId="30" r:id="rId11"/>
    <sheet name="別紙様式3-2-1" sheetId="31" r:id="rId12"/>
    <sheet name="別紙様式3-2-2" sheetId="32" r:id="rId13"/>
  </sheets>
  <externalReferences>
    <externalReference r:id="rId14"/>
  </externalReferences>
  <definedNames>
    <definedName name="_xlnm.Print_Area" localSheetId="2">'申請書（別記様式第１）'!$A$1:$AK$56</definedName>
    <definedName name="_xlnm.Print_Area" localSheetId="3">'別紙様式1-1-1'!$A$1:$G$43</definedName>
    <definedName name="_xlnm.Print_Area" localSheetId="4">'別紙様式1-1-2'!$A$1:$G$43</definedName>
    <definedName name="_xlnm.Print_Area" localSheetId="5">'別紙様式1-2-1'!$A$1:$F$38</definedName>
    <definedName name="_xlnm.Print_Area" localSheetId="6">'別紙様式1-2-2'!$A$1:$F$41</definedName>
    <definedName name="_xlnm.Print_Area" localSheetId="7">'別紙様式2-1'!$A$1:$N$26</definedName>
    <definedName name="_xlnm.Print_Area" localSheetId="8">'別紙様式2-2'!$A$1:$N$26</definedName>
    <definedName name="_xlnm.Print_Area" localSheetId="9">'別紙様式3-1-1'!$A$1:$G$43</definedName>
    <definedName name="_xlnm.Print_Area" localSheetId="10">'別紙様式3-1-2'!$A$1:$I$43</definedName>
    <definedName name="_xlnm.Print_Area" localSheetId="11">'別紙様式3-2-1'!$A$1:$G$43</definedName>
    <definedName name="_xlnm.Print_Area" localSheetId="12">'別紙様式3-2-2'!$A$1:$G$43</definedName>
    <definedName name="_xlnm.Print_Area" localSheetId="1">補助単価!$A$1:$J$28</definedName>
    <definedName name="_xlnm.Print_Titles" localSheetId="3">'別紙様式1-1-1'!$3:$3</definedName>
    <definedName name="_xlnm.Print_Titles" localSheetId="4">'別紙様式1-1-2'!$3:$3</definedName>
    <definedName name="_xlnm.Print_Titles" localSheetId="5">'別紙様式1-2-1'!$3:$3</definedName>
    <definedName name="_xlnm.Print_Titles" localSheetId="6">'別紙様式1-2-2'!$3:$3</definedName>
    <definedName name="_xlnm.Print_Titles" localSheetId="7">'別紙様式2-1'!$3:$3</definedName>
    <definedName name="_xlnm.Print_Titles" localSheetId="8">'別紙様式2-2'!$3:$3</definedName>
    <definedName name="_xlnm.Print_Titles" localSheetId="9">'別紙様式3-1-1'!$3:$3</definedName>
    <definedName name="_xlnm.Print_Titles" localSheetId="10">'別紙様式3-1-2'!$3:$3</definedName>
    <definedName name="_xlnm.Print_Titles" localSheetId="11">'別紙様式3-2-1'!$3:$3</definedName>
    <definedName name="_xlnm.Print_Titles" localSheetId="12">'別紙様式3-2-2'!$3:$3</definedName>
    <definedName name="常勤換算">[1]介護テーブル!$A$3:$A$7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32" l="1"/>
  <c r="F6" i="32"/>
  <c r="F7" i="32"/>
  <c r="F8" i="32"/>
  <c r="F9" i="32"/>
  <c r="F10" i="32"/>
  <c r="F11" i="32"/>
  <c r="F12" i="32"/>
  <c r="F13" i="32"/>
  <c r="F14" i="32"/>
  <c r="F15" i="32"/>
  <c r="F16" i="32"/>
  <c r="F17" i="32"/>
  <c r="F18" i="32"/>
  <c r="F19" i="32"/>
  <c r="F20" i="32"/>
  <c r="F21" i="32"/>
  <c r="F22" i="32"/>
  <c r="F23" i="32"/>
  <c r="F24" i="32"/>
  <c r="F25" i="32"/>
  <c r="F26" i="32"/>
  <c r="F27" i="32"/>
  <c r="F28" i="32"/>
  <c r="F29" i="32"/>
  <c r="F30" i="32"/>
  <c r="F31" i="32"/>
  <c r="F32" i="32"/>
  <c r="F33" i="32"/>
  <c r="F34" i="32"/>
  <c r="F35" i="32"/>
  <c r="F36" i="32"/>
  <c r="F37" i="32"/>
  <c r="F38" i="32"/>
  <c r="F39" i="32"/>
  <c r="F40" i="32"/>
  <c r="F41" i="32"/>
  <c r="F42" i="32"/>
  <c r="F43" i="32"/>
  <c r="F44" i="32"/>
  <c r="F45" i="32"/>
  <c r="F46" i="32"/>
  <c r="F47" i="32"/>
  <c r="F48" i="32"/>
  <c r="F49" i="32"/>
  <c r="F50" i="32"/>
  <c r="F51" i="32"/>
  <c r="F52" i="32"/>
  <c r="F53" i="32"/>
  <c r="F54" i="32"/>
  <c r="F55" i="32"/>
  <c r="F56" i="32"/>
  <c r="F57" i="32"/>
  <c r="F58" i="32"/>
  <c r="F59" i="32"/>
  <c r="F60" i="32"/>
  <c r="F61" i="32"/>
  <c r="F62" i="32"/>
  <c r="F63" i="32"/>
  <c r="F64" i="32"/>
  <c r="F65" i="32"/>
  <c r="F66" i="32"/>
  <c r="F67" i="32"/>
  <c r="F68" i="32"/>
  <c r="F69" i="32"/>
  <c r="F70" i="32"/>
  <c r="F71" i="32"/>
  <c r="F72" i="32"/>
  <c r="F73" i="32"/>
  <c r="F74" i="32"/>
  <c r="F75" i="32"/>
  <c r="F76" i="32"/>
  <c r="F77" i="32"/>
  <c r="F78" i="32"/>
  <c r="F79" i="32"/>
  <c r="F80" i="32"/>
  <c r="F81" i="32"/>
  <c r="F82" i="32"/>
  <c r="F83" i="32"/>
  <c r="F84" i="32"/>
  <c r="F85" i="32"/>
  <c r="F86" i="32"/>
  <c r="F87" i="32"/>
  <c r="F88" i="32"/>
  <c r="F89" i="32"/>
  <c r="F90" i="32"/>
  <c r="F91" i="32"/>
  <c r="F92" i="32"/>
  <c r="F93" i="32"/>
  <c r="F94" i="32"/>
  <c r="F95" i="32"/>
  <c r="F96" i="32"/>
  <c r="F97" i="32"/>
  <c r="F98" i="32"/>
  <c r="F99" i="32"/>
  <c r="F100" i="32"/>
  <c r="F101" i="32"/>
  <c r="F102" i="32"/>
  <c r="F103" i="32"/>
  <c r="F104" i="32"/>
  <c r="F105" i="32"/>
  <c r="F106" i="32"/>
  <c r="F107" i="32"/>
  <c r="F108" i="32"/>
  <c r="F109" i="32"/>
  <c r="F110" i="32"/>
  <c r="F111" i="32"/>
  <c r="F112" i="32"/>
  <c r="F113" i="32"/>
  <c r="F114" i="32"/>
  <c r="F115" i="32"/>
  <c r="F116" i="32"/>
  <c r="F117" i="32"/>
  <c r="F118" i="32"/>
  <c r="F119" i="32"/>
  <c r="F120" i="32"/>
  <c r="F121" i="32"/>
  <c r="F122" i="32"/>
  <c r="F123" i="32"/>
  <c r="F124" i="32"/>
  <c r="F125" i="32"/>
  <c r="F126" i="32"/>
  <c r="F127" i="32"/>
  <c r="F128" i="32"/>
  <c r="F129" i="32"/>
  <c r="F130" i="32"/>
  <c r="F131" i="32"/>
  <c r="F132" i="32"/>
  <c r="F133" i="32"/>
  <c r="F134" i="32"/>
  <c r="F135" i="32"/>
  <c r="F136" i="32"/>
  <c r="F137" i="32"/>
  <c r="F138" i="32"/>
  <c r="F139" i="32"/>
  <c r="F140" i="32"/>
  <c r="F141" i="32"/>
  <c r="F142" i="32"/>
  <c r="F143" i="32"/>
  <c r="F144" i="32"/>
  <c r="F145" i="32"/>
  <c r="F146" i="32"/>
  <c r="F147" i="32"/>
  <c r="F148" i="32"/>
  <c r="F149" i="32"/>
  <c r="F4" i="32"/>
  <c r="F4" i="31"/>
  <c r="F5" i="31"/>
  <c r="F6" i="31"/>
  <c r="F7" i="31"/>
  <c r="F8" i="31"/>
  <c r="F9" i="31"/>
  <c r="F10" i="31"/>
  <c r="F11" i="31"/>
  <c r="F12" i="31"/>
  <c r="F13" i="31"/>
  <c r="F14" i="31"/>
  <c r="F15" i="31"/>
  <c r="F16" i="31"/>
  <c r="F17" i="31"/>
  <c r="F18" i="31"/>
  <c r="F19" i="31"/>
  <c r="F20" i="31"/>
  <c r="F21" i="31"/>
  <c r="F22" i="31"/>
  <c r="F23" i="31"/>
  <c r="F24" i="31"/>
  <c r="F25" i="31"/>
  <c r="F26" i="31"/>
  <c r="F27" i="31"/>
  <c r="F28" i="31"/>
  <c r="F29" i="31"/>
  <c r="F30" i="31"/>
  <c r="F31" i="31"/>
  <c r="F32" i="31"/>
  <c r="F33" i="31"/>
  <c r="F34" i="31"/>
  <c r="F35" i="31"/>
  <c r="F36" i="31"/>
  <c r="F37" i="31"/>
  <c r="F38" i="31"/>
  <c r="F39" i="31"/>
  <c r="F40" i="31"/>
  <c r="F41" i="31"/>
  <c r="F42" i="31"/>
  <c r="F43" i="31"/>
  <c r="F44" i="31"/>
  <c r="F45" i="31"/>
  <c r="F46" i="31"/>
  <c r="F47" i="31"/>
  <c r="F48" i="31"/>
  <c r="F49" i="31"/>
  <c r="F50" i="31"/>
  <c r="F51" i="31"/>
  <c r="F52" i="31"/>
  <c r="F53" i="31"/>
  <c r="F54" i="31"/>
  <c r="F55" i="31"/>
  <c r="F56" i="31"/>
  <c r="F57" i="31"/>
  <c r="F58" i="31"/>
  <c r="F59" i="31"/>
  <c r="F60" i="31"/>
  <c r="F61" i="31"/>
  <c r="F62" i="31"/>
  <c r="F63" i="31"/>
  <c r="F64" i="31"/>
  <c r="F65" i="31"/>
  <c r="F66" i="31"/>
  <c r="F67" i="31"/>
  <c r="F68" i="31"/>
  <c r="F69" i="31"/>
  <c r="F70" i="31"/>
  <c r="F71" i="31"/>
  <c r="F72" i="31"/>
  <c r="F73" i="31"/>
  <c r="F74" i="31"/>
  <c r="F75" i="31"/>
  <c r="F76" i="31"/>
  <c r="F77" i="31"/>
  <c r="F78" i="31"/>
  <c r="F79" i="31"/>
  <c r="F80" i="31"/>
  <c r="F81" i="31"/>
  <c r="F82" i="31"/>
  <c r="F83" i="31"/>
  <c r="F84" i="31"/>
  <c r="F85" i="31"/>
  <c r="F86" i="31"/>
  <c r="F87" i="31"/>
  <c r="F88" i="31"/>
  <c r="F89" i="31"/>
  <c r="F90" i="31"/>
  <c r="F91" i="31"/>
  <c r="F92" i="31"/>
  <c r="F93" i="31"/>
  <c r="F94" i="31"/>
  <c r="F95" i="31"/>
  <c r="F96" i="31"/>
  <c r="F97" i="31"/>
  <c r="F98" i="31"/>
  <c r="F99" i="31"/>
  <c r="F100" i="31"/>
  <c r="F101" i="31"/>
  <c r="F102" i="31"/>
  <c r="F103" i="31"/>
  <c r="F104" i="31"/>
  <c r="F105" i="31"/>
  <c r="F106" i="31"/>
  <c r="F107" i="31"/>
  <c r="F108" i="31"/>
  <c r="F109" i="31"/>
  <c r="F110" i="31"/>
  <c r="F111" i="31"/>
  <c r="F112" i="31"/>
  <c r="F113" i="31"/>
  <c r="F114" i="31"/>
  <c r="F115" i="31"/>
  <c r="F116" i="31"/>
  <c r="F117" i="31"/>
  <c r="F118" i="31"/>
  <c r="F119" i="31"/>
  <c r="F120" i="31"/>
  <c r="F121" i="31"/>
  <c r="F122" i="31"/>
  <c r="F123" i="31"/>
  <c r="F124" i="31"/>
  <c r="F125" i="31"/>
  <c r="F126" i="31"/>
  <c r="F127" i="31"/>
  <c r="F128" i="31"/>
  <c r="F129" i="31"/>
  <c r="F130" i="31"/>
  <c r="F131" i="31"/>
  <c r="F132" i="31"/>
  <c r="F133" i="31"/>
  <c r="F134" i="31"/>
  <c r="F135" i="31"/>
  <c r="F136" i="31"/>
  <c r="F137" i="31"/>
  <c r="F138" i="31"/>
  <c r="F139" i="31"/>
  <c r="F140" i="31"/>
  <c r="F141" i="31"/>
  <c r="F142" i="31"/>
  <c r="F143" i="31"/>
  <c r="F144" i="31"/>
  <c r="F145" i="31"/>
  <c r="F146" i="31"/>
  <c r="F147" i="31"/>
  <c r="F148" i="31"/>
  <c r="F149" i="31"/>
  <c r="F4" i="29"/>
  <c r="F5" i="30"/>
  <c r="F6" i="30"/>
  <c r="F7" i="30"/>
  <c r="F8" i="30"/>
  <c r="F9" i="30"/>
  <c r="F10" i="30"/>
  <c r="F11" i="30"/>
  <c r="F12" i="30"/>
  <c r="F13" i="30"/>
  <c r="F14" i="30"/>
  <c r="F15" i="30"/>
  <c r="F16" i="30"/>
  <c r="F17" i="30"/>
  <c r="F18" i="30"/>
  <c r="F19" i="30"/>
  <c r="F20" i="30"/>
  <c r="F21" i="30"/>
  <c r="F22" i="30"/>
  <c r="F23" i="30"/>
  <c r="F24" i="30"/>
  <c r="F25" i="30"/>
  <c r="F26" i="30"/>
  <c r="F27" i="30"/>
  <c r="F28" i="30"/>
  <c r="F29" i="30"/>
  <c r="F30" i="30"/>
  <c r="F31" i="30"/>
  <c r="F32" i="30"/>
  <c r="F33" i="30"/>
  <c r="F34" i="30"/>
  <c r="F35" i="30"/>
  <c r="F36" i="30"/>
  <c r="F37" i="30"/>
  <c r="F38" i="30"/>
  <c r="F39" i="30"/>
  <c r="F40" i="30"/>
  <c r="F41" i="30"/>
  <c r="F42" i="30"/>
  <c r="F43" i="30"/>
  <c r="F44" i="30"/>
  <c r="F45" i="30"/>
  <c r="F46" i="30"/>
  <c r="F47" i="30"/>
  <c r="F48" i="30"/>
  <c r="F49" i="30"/>
  <c r="F50" i="30"/>
  <c r="F51" i="30"/>
  <c r="F52" i="30"/>
  <c r="F53" i="30"/>
  <c r="F54" i="30"/>
  <c r="F55" i="30"/>
  <c r="F56" i="30"/>
  <c r="F57" i="30"/>
  <c r="F58" i="30"/>
  <c r="F59" i="30"/>
  <c r="F60" i="30"/>
  <c r="F61" i="30"/>
  <c r="F62" i="30"/>
  <c r="F63" i="30"/>
  <c r="F64" i="30"/>
  <c r="F65" i="30"/>
  <c r="F66" i="30"/>
  <c r="F67" i="30"/>
  <c r="F68" i="30"/>
  <c r="F69" i="30"/>
  <c r="F70" i="30"/>
  <c r="F71" i="30"/>
  <c r="F72" i="30"/>
  <c r="F73" i="30"/>
  <c r="F74" i="30"/>
  <c r="F75" i="30"/>
  <c r="F76" i="30"/>
  <c r="F77" i="30"/>
  <c r="F78" i="30"/>
  <c r="F79" i="30"/>
  <c r="F80" i="30"/>
  <c r="F81" i="30"/>
  <c r="F82" i="30"/>
  <c r="F83" i="30"/>
  <c r="F84" i="30"/>
  <c r="F85" i="30"/>
  <c r="F86" i="30"/>
  <c r="F87" i="30"/>
  <c r="F88" i="30"/>
  <c r="F89" i="30"/>
  <c r="F90" i="30"/>
  <c r="F91" i="30"/>
  <c r="F92" i="30"/>
  <c r="F93" i="30"/>
  <c r="F94" i="30"/>
  <c r="F95" i="30"/>
  <c r="F96" i="30"/>
  <c r="F97" i="30"/>
  <c r="F98" i="30"/>
  <c r="F99" i="30"/>
  <c r="F100" i="30"/>
  <c r="F101" i="30"/>
  <c r="F102" i="30"/>
  <c r="F103" i="30"/>
  <c r="F104" i="30"/>
  <c r="F105" i="30"/>
  <c r="F106" i="30"/>
  <c r="F107" i="30"/>
  <c r="F108" i="30"/>
  <c r="F109" i="30"/>
  <c r="F110" i="30"/>
  <c r="F111" i="30"/>
  <c r="F112" i="30"/>
  <c r="F113" i="30"/>
  <c r="F114" i="30"/>
  <c r="F115" i="30"/>
  <c r="F116" i="30"/>
  <c r="F117" i="30"/>
  <c r="F118" i="30"/>
  <c r="F119" i="30"/>
  <c r="F120" i="30"/>
  <c r="F121" i="30"/>
  <c r="F122" i="30"/>
  <c r="F123" i="30"/>
  <c r="F124" i="30"/>
  <c r="F125" i="30"/>
  <c r="F126" i="30"/>
  <c r="F127" i="30"/>
  <c r="F128" i="30"/>
  <c r="F129" i="30"/>
  <c r="F130" i="30"/>
  <c r="F131" i="30"/>
  <c r="F132" i="30"/>
  <c r="F133" i="30"/>
  <c r="F134" i="30"/>
  <c r="F135" i="30"/>
  <c r="F136" i="30"/>
  <c r="F137" i="30"/>
  <c r="F138" i="30"/>
  <c r="F139" i="30"/>
  <c r="F140" i="30"/>
  <c r="F141" i="30"/>
  <c r="F142" i="30"/>
  <c r="F143" i="30"/>
  <c r="F144" i="30"/>
  <c r="F145" i="30"/>
  <c r="F146" i="30"/>
  <c r="F147" i="30"/>
  <c r="F148" i="30"/>
  <c r="F149" i="30"/>
  <c r="F4" i="30"/>
  <c r="F5" i="29"/>
  <c r="F6" i="29"/>
  <c r="F7" i="29"/>
  <c r="F8" i="29"/>
  <c r="F9" i="29"/>
  <c r="F10" i="29"/>
  <c r="F11" i="29"/>
  <c r="F12" i="29"/>
  <c r="F13" i="29"/>
  <c r="F14" i="29"/>
  <c r="F15" i="29"/>
  <c r="F16" i="29"/>
  <c r="F17" i="29"/>
  <c r="F18" i="29"/>
  <c r="F19" i="29"/>
  <c r="F20" i="29"/>
  <c r="F21" i="29"/>
  <c r="F22" i="29"/>
  <c r="F23" i="29"/>
  <c r="F24" i="29"/>
  <c r="F25" i="29"/>
  <c r="F26" i="29"/>
  <c r="F27" i="29"/>
  <c r="F28" i="29"/>
  <c r="F29" i="29"/>
  <c r="F30" i="29"/>
  <c r="F31" i="29"/>
  <c r="F32" i="29"/>
  <c r="F33" i="29"/>
  <c r="F34" i="29"/>
  <c r="F35" i="29"/>
  <c r="F36" i="29"/>
  <c r="F37" i="29"/>
  <c r="F38" i="29"/>
  <c r="F39" i="29"/>
  <c r="F40" i="29"/>
  <c r="F41" i="29"/>
  <c r="F42" i="29"/>
  <c r="F43" i="29"/>
  <c r="F44" i="29"/>
  <c r="F45" i="29"/>
  <c r="F46" i="29"/>
  <c r="F47" i="29"/>
  <c r="F48" i="29"/>
  <c r="F49" i="29"/>
  <c r="F50" i="29"/>
  <c r="F51" i="29"/>
  <c r="F52" i="29"/>
  <c r="F53" i="29"/>
  <c r="F54" i="29"/>
  <c r="F55" i="29"/>
  <c r="F56" i="29"/>
  <c r="F57" i="29"/>
  <c r="F58" i="29"/>
  <c r="F59" i="29"/>
  <c r="F60" i="29"/>
  <c r="F61" i="29"/>
  <c r="F62" i="29"/>
  <c r="F63" i="29"/>
  <c r="F64" i="29"/>
  <c r="F65" i="29"/>
  <c r="F66" i="29"/>
  <c r="F67" i="29"/>
  <c r="F68" i="29"/>
  <c r="F69" i="29"/>
  <c r="F70" i="29"/>
  <c r="F71" i="29"/>
  <c r="F72" i="29"/>
  <c r="F73" i="29"/>
  <c r="F74" i="29"/>
  <c r="F75" i="29"/>
  <c r="F76" i="29"/>
  <c r="F77" i="29"/>
  <c r="F78" i="29"/>
  <c r="F79" i="29"/>
  <c r="F80" i="29"/>
  <c r="F81" i="29"/>
  <c r="F82" i="29"/>
  <c r="F83" i="29"/>
  <c r="F84" i="29"/>
  <c r="F85" i="29"/>
  <c r="F86" i="29"/>
  <c r="F87" i="29"/>
  <c r="F88" i="29"/>
  <c r="F89" i="29"/>
  <c r="F90" i="29"/>
  <c r="F91" i="29"/>
  <c r="F92" i="29"/>
  <c r="F93" i="29"/>
  <c r="F94" i="29"/>
  <c r="F95" i="29"/>
  <c r="F96" i="29"/>
  <c r="F97" i="29"/>
  <c r="F98" i="29"/>
  <c r="F99" i="29"/>
  <c r="F100" i="29"/>
  <c r="F101" i="29"/>
  <c r="F102" i="29"/>
  <c r="F103" i="29"/>
  <c r="F104" i="29"/>
  <c r="F105" i="29"/>
  <c r="F106" i="29"/>
  <c r="F107" i="29"/>
  <c r="F108" i="29"/>
  <c r="F109" i="29"/>
  <c r="F110" i="29"/>
  <c r="F111" i="29"/>
  <c r="F112" i="29"/>
  <c r="F113" i="29"/>
  <c r="F114" i="29"/>
  <c r="F115" i="29"/>
  <c r="F116" i="29"/>
  <c r="F117" i="29"/>
  <c r="F118" i="29"/>
  <c r="F119" i="29"/>
  <c r="F120" i="29"/>
  <c r="F121" i="29"/>
  <c r="F122" i="29"/>
  <c r="F123" i="29"/>
  <c r="F124" i="29"/>
  <c r="F125" i="29"/>
  <c r="F126" i="29"/>
  <c r="F127" i="29"/>
  <c r="F128" i="29"/>
  <c r="F129" i="29"/>
  <c r="F130" i="29"/>
  <c r="F131" i="29"/>
  <c r="F132" i="29"/>
  <c r="F133" i="29"/>
  <c r="F134" i="29"/>
  <c r="F135" i="29"/>
  <c r="F136" i="29"/>
  <c r="F137" i="29"/>
  <c r="F138" i="29"/>
  <c r="F139" i="29"/>
  <c r="F140" i="29"/>
  <c r="F141" i="29"/>
  <c r="F142" i="29"/>
  <c r="F143" i="29"/>
  <c r="F144" i="29"/>
  <c r="F145" i="29"/>
  <c r="F146" i="29"/>
  <c r="F147" i="29"/>
  <c r="F148" i="29"/>
  <c r="F149" i="29"/>
  <c r="F4" i="4"/>
  <c r="K5" i="28"/>
  <c r="K6" i="28"/>
  <c r="K7" i="28"/>
  <c r="K8" i="28"/>
  <c r="K9" i="28"/>
  <c r="K10" i="28"/>
  <c r="K11" i="28"/>
  <c r="K12" i="28"/>
  <c r="K13" i="28"/>
  <c r="K14" i="28"/>
  <c r="K15" i="28"/>
  <c r="K16" i="28"/>
  <c r="K17" i="28"/>
  <c r="K18" i="28"/>
  <c r="K19" i="28"/>
  <c r="K20" i="28"/>
  <c r="K21" i="28"/>
  <c r="K22" i="28"/>
  <c r="K23" i="28"/>
  <c r="K24" i="28"/>
  <c r="K25" i="28"/>
  <c r="K26" i="28"/>
  <c r="K27" i="28"/>
  <c r="K28" i="28"/>
  <c r="K29" i="28"/>
  <c r="K30" i="28"/>
  <c r="K31" i="28"/>
  <c r="K32" i="28"/>
  <c r="K33" i="28"/>
  <c r="K34" i="28"/>
  <c r="K35" i="28"/>
  <c r="K36" i="28"/>
  <c r="K37" i="28"/>
  <c r="K38" i="28"/>
  <c r="K39" i="28"/>
  <c r="K40" i="28"/>
  <c r="K41" i="28"/>
  <c r="K42" i="28"/>
  <c r="K43" i="28"/>
  <c r="K44" i="28"/>
  <c r="K45" i="28"/>
  <c r="K46" i="28"/>
  <c r="K47" i="28"/>
  <c r="K48" i="28"/>
  <c r="K49" i="28"/>
  <c r="K50" i="28"/>
  <c r="K51" i="28"/>
  <c r="K52" i="28"/>
  <c r="K53" i="28"/>
  <c r="K54" i="28"/>
  <c r="K55" i="28"/>
  <c r="K56" i="28"/>
  <c r="K57" i="28"/>
  <c r="K58" i="28"/>
  <c r="K59" i="28"/>
  <c r="K60" i="28"/>
  <c r="K61" i="28"/>
  <c r="K62" i="28"/>
  <c r="K63" i="28"/>
  <c r="K64" i="28"/>
  <c r="K65" i="28"/>
  <c r="K66" i="28"/>
  <c r="K67" i="28"/>
  <c r="K68" i="28"/>
  <c r="K69" i="28"/>
  <c r="K70" i="28"/>
  <c r="K71" i="28"/>
  <c r="K72" i="28"/>
  <c r="K73" i="28"/>
  <c r="K74" i="28"/>
  <c r="K75" i="28"/>
  <c r="K76" i="28"/>
  <c r="K77" i="28"/>
  <c r="K78" i="28"/>
  <c r="K79" i="28"/>
  <c r="K80" i="28"/>
  <c r="K81" i="28"/>
  <c r="K82" i="28"/>
  <c r="K83" i="28"/>
  <c r="K84" i="28"/>
  <c r="K85" i="28"/>
  <c r="K86" i="28"/>
  <c r="K87" i="28"/>
  <c r="K88" i="28"/>
  <c r="K89" i="28"/>
  <c r="K90" i="28"/>
  <c r="K91" i="28"/>
  <c r="K92" i="28"/>
  <c r="K93" i="28"/>
  <c r="K94" i="28"/>
  <c r="K95" i="28"/>
  <c r="K96" i="28"/>
  <c r="K97" i="28"/>
  <c r="K98" i="28"/>
  <c r="K99" i="28"/>
  <c r="K100" i="28"/>
  <c r="K101" i="28"/>
  <c r="K102" i="28"/>
  <c r="K103" i="28"/>
  <c r="K104" i="28"/>
  <c r="K105" i="28"/>
  <c r="K106" i="28"/>
  <c r="K107" i="28"/>
  <c r="K108" i="28"/>
  <c r="K109" i="28"/>
  <c r="K110" i="28"/>
  <c r="K111" i="28"/>
  <c r="K112" i="28"/>
  <c r="K113" i="28"/>
  <c r="K114"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K4" i="28"/>
  <c r="K4" i="5"/>
  <c r="K5" i="5"/>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E4" i="27"/>
  <c r="E5" i="27"/>
  <c r="E6" i="27"/>
  <c r="E7" i="27"/>
  <c r="E8" i="27"/>
  <c r="E9" i="27"/>
  <c r="E10" i="27"/>
  <c r="E11" i="27"/>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53" i="27"/>
  <c r="E54" i="27"/>
  <c r="E55" i="27"/>
  <c r="E56" i="27"/>
  <c r="E57" i="27"/>
  <c r="E58" i="27"/>
  <c r="E59" i="27"/>
  <c r="E60" i="27"/>
  <c r="E61" i="27"/>
  <c r="E62" i="27"/>
  <c r="E63" i="27"/>
  <c r="E64" i="27"/>
  <c r="E65" i="27"/>
  <c r="E66" i="27"/>
  <c r="E67" i="27"/>
  <c r="E68" i="27"/>
  <c r="E69" i="27"/>
  <c r="E70" i="27"/>
  <c r="E71" i="27"/>
  <c r="E72" i="27"/>
  <c r="E73" i="27"/>
  <c r="E74" i="27"/>
  <c r="E75" i="27"/>
  <c r="E76" i="27"/>
  <c r="E77" i="27"/>
  <c r="E78" i="27"/>
  <c r="E79" i="27"/>
  <c r="E80" i="27"/>
  <c r="E81" i="27"/>
  <c r="E82" i="27"/>
  <c r="E83" i="27"/>
  <c r="E84" i="27"/>
  <c r="E85" i="27"/>
  <c r="E86" i="27"/>
  <c r="E87" i="27"/>
  <c r="E88" i="27"/>
  <c r="E89" i="27"/>
  <c r="E90" i="27"/>
  <c r="E91" i="27"/>
  <c r="E92" i="27"/>
  <c r="E93" i="27"/>
  <c r="E94" i="27"/>
  <c r="E95" i="27"/>
  <c r="E96" i="27"/>
  <c r="E97" i="27"/>
  <c r="E98" i="27"/>
  <c r="E99" i="27"/>
  <c r="E100" i="27"/>
  <c r="E101" i="27"/>
  <c r="E102" i="27"/>
  <c r="E103" i="27"/>
  <c r="E104" i="27"/>
  <c r="E105" i="27"/>
  <c r="E106" i="27"/>
  <c r="E107" i="27"/>
  <c r="E108" i="27"/>
  <c r="E109" i="27"/>
  <c r="E110" i="27"/>
  <c r="E111" i="27"/>
  <c r="E112" i="27"/>
  <c r="E113" i="27"/>
  <c r="E114" i="27"/>
  <c r="E115" i="27"/>
  <c r="E116" i="27"/>
  <c r="E117" i="27"/>
  <c r="E118" i="27"/>
  <c r="E119" i="27"/>
  <c r="E120" i="27"/>
  <c r="E121" i="27"/>
  <c r="E122" i="27"/>
  <c r="E123" i="27"/>
  <c r="E124" i="27"/>
  <c r="E125" i="27"/>
  <c r="E126" i="27"/>
  <c r="E127" i="27"/>
  <c r="E128" i="27"/>
  <c r="E129" i="27"/>
  <c r="E130" i="27"/>
  <c r="E131" i="27"/>
  <c r="E132" i="27"/>
  <c r="E133" i="27"/>
  <c r="E134" i="27"/>
  <c r="E135" i="27"/>
  <c r="E136" i="27"/>
  <c r="E137" i="27"/>
  <c r="E138" i="27"/>
  <c r="E139" i="27"/>
  <c r="E140" i="27"/>
  <c r="E141" i="27"/>
  <c r="E142" i="27"/>
  <c r="E143" i="27"/>
  <c r="E144" i="27"/>
  <c r="E145" i="27"/>
  <c r="E146" i="27"/>
  <c r="E147" i="27"/>
  <c r="E148" i="27"/>
  <c r="E149" i="27"/>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F5" i="4"/>
  <c r="F5" i="26"/>
  <c r="F6" i="26"/>
  <c r="F7" i="26"/>
  <c r="F8" i="26"/>
  <c r="F9" i="26"/>
  <c r="F10" i="26"/>
  <c r="F11" i="26"/>
  <c r="F12" i="26"/>
  <c r="F13" i="26"/>
  <c r="F14" i="26"/>
  <c r="F15" i="26"/>
  <c r="F16" i="26"/>
  <c r="F17" i="26"/>
  <c r="F18" i="26"/>
  <c r="F19" i="26"/>
  <c r="F20" i="26"/>
  <c r="F21" i="26"/>
  <c r="F22" i="26"/>
  <c r="F23" i="26"/>
  <c r="F24" i="26"/>
  <c r="F25" i="26"/>
  <c r="F26" i="26"/>
  <c r="F27" i="26"/>
  <c r="F28" i="26"/>
  <c r="F29" i="26"/>
  <c r="F30" i="26"/>
  <c r="F31" i="26"/>
  <c r="F32" i="26"/>
  <c r="F33" i="26"/>
  <c r="F34" i="26"/>
  <c r="F35" i="26"/>
  <c r="F36" i="26"/>
  <c r="F37" i="26"/>
  <c r="F38" i="26"/>
  <c r="F39" i="26"/>
  <c r="F40" i="26"/>
  <c r="F41" i="26"/>
  <c r="F42" i="26"/>
  <c r="F43" i="26"/>
  <c r="F44" i="26"/>
  <c r="F45" i="26"/>
  <c r="F46" i="26"/>
  <c r="F47" i="26"/>
  <c r="F48" i="26"/>
  <c r="F49" i="26"/>
  <c r="F50" i="26"/>
  <c r="F51" i="26"/>
  <c r="F52" i="26"/>
  <c r="F53" i="26"/>
  <c r="F54" i="26"/>
  <c r="F55" i="26"/>
  <c r="F56" i="26"/>
  <c r="F57" i="26"/>
  <c r="F58" i="26"/>
  <c r="F59" i="26"/>
  <c r="F60" i="26"/>
  <c r="F61" i="26"/>
  <c r="F62" i="26"/>
  <c r="F63" i="26"/>
  <c r="F64" i="26"/>
  <c r="F65" i="26"/>
  <c r="F66" i="26"/>
  <c r="F67" i="26"/>
  <c r="F68" i="26"/>
  <c r="F69" i="26"/>
  <c r="F70" i="26"/>
  <c r="F71" i="26"/>
  <c r="F72" i="26"/>
  <c r="F73" i="26"/>
  <c r="F74" i="26"/>
  <c r="F75" i="26"/>
  <c r="F76" i="26"/>
  <c r="F77" i="26"/>
  <c r="F78" i="26"/>
  <c r="F79" i="26"/>
  <c r="F80" i="26"/>
  <c r="F81" i="26"/>
  <c r="F82" i="26"/>
  <c r="F83" i="26"/>
  <c r="F84" i="26"/>
  <c r="F85" i="26"/>
  <c r="F86" i="26"/>
  <c r="F87" i="26"/>
  <c r="F88" i="26"/>
  <c r="F89" i="26"/>
  <c r="F90" i="26"/>
  <c r="F91" i="26"/>
  <c r="F92" i="26"/>
  <c r="F93" i="26"/>
  <c r="F94" i="26"/>
  <c r="F95" i="26"/>
  <c r="F96" i="26"/>
  <c r="F97" i="26"/>
  <c r="F98" i="26"/>
  <c r="F99" i="26"/>
  <c r="F100" i="26"/>
  <c r="F101" i="26"/>
  <c r="F102" i="26"/>
  <c r="F103" i="26"/>
  <c r="F104" i="26"/>
  <c r="F105" i="26"/>
  <c r="F106" i="26"/>
  <c r="F107" i="26"/>
  <c r="F108" i="26"/>
  <c r="F109" i="26"/>
  <c r="F110" i="26"/>
  <c r="F111" i="26"/>
  <c r="F112" i="26"/>
  <c r="F113" i="26"/>
  <c r="F114" i="26"/>
  <c r="F115" i="26"/>
  <c r="F116" i="26"/>
  <c r="F117" i="26"/>
  <c r="F118" i="26"/>
  <c r="F119" i="26"/>
  <c r="F120" i="26"/>
  <c r="F121" i="26"/>
  <c r="F122" i="26"/>
  <c r="F123" i="26"/>
  <c r="F124" i="26"/>
  <c r="F125" i="26"/>
  <c r="F126" i="26"/>
  <c r="F127" i="26"/>
  <c r="F128" i="26"/>
  <c r="F129" i="26"/>
  <c r="F130" i="26"/>
  <c r="F131" i="26"/>
  <c r="F132" i="26"/>
  <c r="F133" i="26"/>
  <c r="F134" i="26"/>
  <c r="F135" i="26"/>
  <c r="F136" i="26"/>
  <c r="F137" i="26"/>
  <c r="F138" i="26"/>
  <c r="F139" i="26"/>
  <c r="F140" i="26"/>
  <c r="F141" i="26"/>
  <c r="F142" i="26"/>
  <c r="F143" i="26"/>
  <c r="F144" i="26"/>
  <c r="F145" i="26"/>
  <c r="F146" i="26"/>
  <c r="F147" i="26"/>
  <c r="F148" i="26"/>
  <c r="F149" i="26"/>
  <c r="F4" i="26"/>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G1" i="4"/>
  <c r="G1" i="26"/>
  <c r="F1" i="8"/>
  <c r="F1" i="27"/>
  <c r="M1" i="5"/>
  <c r="M1" i="28"/>
  <c r="G1" i="29"/>
  <c r="G1" i="30"/>
  <c r="G1" i="31"/>
  <c r="G1" i="32"/>
  <c r="K9" i="32"/>
  <c r="L9" i="32" s="1"/>
  <c r="K9" i="31"/>
  <c r="L9" i="31" s="1"/>
  <c r="K9" i="30"/>
  <c r="L9" i="30" s="1"/>
  <c r="K9" i="29"/>
  <c r="L9" i="29" s="1"/>
  <c r="Q5" i="28"/>
  <c r="R5" i="28"/>
  <c r="S5" i="28"/>
  <c r="T5" i="28"/>
  <c r="U5" i="28"/>
  <c r="V5" i="28"/>
  <c r="X5" i="28"/>
  <c r="Q6" i="28"/>
  <c r="W6" i="28" s="1"/>
  <c r="R6" i="28"/>
  <c r="S6" i="28"/>
  <c r="T6" i="28"/>
  <c r="U6" i="28"/>
  <c r="V6" i="28"/>
  <c r="X6" i="28"/>
  <c r="Q7" i="28"/>
  <c r="W7" i="28" s="1"/>
  <c r="R7" i="28"/>
  <c r="S7" i="28"/>
  <c r="T7" i="28"/>
  <c r="U7" i="28"/>
  <c r="V7" i="28"/>
  <c r="X7" i="28"/>
  <c r="Q8" i="28"/>
  <c r="R8" i="28"/>
  <c r="S8" i="28"/>
  <c r="T8" i="28"/>
  <c r="U8" i="28"/>
  <c r="V8" i="28"/>
  <c r="X8" i="28"/>
  <c r="Q9" i="28"/>
  <c r="R9" i="28"/>
  <c r="S9" i="28"/>
  <c r="T9" i="28"/>
  <c r="U9" i="28"/>
  <c r="V9" i="28"/>
  <c r="X9" i="28"/>
  <c r="Q10" i="28"/>
  <c r="R10" i="28"/>
  <c r="S10" i="28"/>
  <c r="T10" i="28"/>
  <c r="U10" i="28"/>
  <c r="V10" i="28"/>
  <c r="X10" i="28"/>
  <c r="Q11" i="28"/>
  <c r="R11" i="28"/>
  <c r="S11" i="28"/>
  <c r="T11" i="28"/>
  <c r="U11" i="28"/>
  <c r="V11" i="28"/>
  <c r="X11" i="28"/>
  <c r="Q12" i="28"/>
  <c r="R12" i="28"/>
  <c r="S12" i="28"/>
  <c r="T12" i="28"/>
  <c r="U12" i="28"/>
  <c r="V12" i="28"/>
  <c r="X12" i="28"/>
  <c r="Q13" i="28"/>
  <c r="R13" i="28"/>
  <c r="S13" i="28"/>
  <c r="T13" i="28"/>
  <c r="U13" i="28"/>
  <c r="V13" i="28"/>
  <c r="X13" i="28"/>
  <c r="Q14" i="28"/>
  <c r="R14" i="28"/>
  <c r="S14" i="28"/>
  <c r="T14" i="28"/>
  <c r="U14" i="28"/>
  <c r="V14" i="28"/>
  <c r="W14" i="28"/>
  <c r="X14" i="28"/>
  <c r="Q15" i="28"/>
  <c r="R15" i="28"/>
  <c r="S15" i="28"/>
  <c r="T15" i="28"/>
  <c r="U15" i="28"/>
  <c r="V15" i="28"/>
  <c r="W15" i="28"/>
  <c r="X15" i="28"/>
  <c r="Q16" i="28"/>
  <c r="R16" i="28"/>
  <c r="S16" i="28"/>
  <c r="T16" i="28"/>
  <c r="U16" i="28"/>
  <c r="V16" i="28"/>
  <c r="X16" i="28"/>
  <c r="Q17" i="28"/>
  <c r="R17" i="28"/>
  <c r="S17" i="28"/>
  <c r="T17" i="28"/>
  <c r="U17" i="28"/>
  <c r="V17" i="28"/>
  <c r="X17" i="28"/>
  <c r="Q18" i="28"/>
  <c r="R18" i="28"/>
  <c r="S18" i="28"/>
  <c r="T18" i="28"/>
  <c r="U18" i="28"/>
  <c r="V18" i="28"/>
  <c r="X18" i="28"/>
  <c r="Q19" i="28"/>
  <c r="R19" i="28"/>
  <c r="S19" i="28"/>
  <c r="T19" i="28"/>
  <c r="U19" i="28"/>
  <c r="V19" i="28"/>
  <c r="X19" i="28"/>
  <c r="Q20" i="28"/>
  <c r="R20" i="28"/>
  <c r="S20" i="28"/>
  <c r="T20" i="28"/>
  <c r="U20" i="28"/>
  <c r="V20" i="28"/>
  <c r="X20" i="28"/>
  <c r="Q21" i="28"/>
  <c r="R21" i="28"/>
  <c r="S21" i="28"/>
  <c r="T21" i="28"/>
  <c r="U21" i="28"/>
  <c r="V21" i="28"/>
  <c r="X21" i="28"/>
  <c r="Q22" i="28"/>
  <c r="R22" i="28"/>
  <c r="S22" i="28"/>
  <c r="T22" i="28"/>
  <c r="U22" i="28"/>
  <c r="V22" i="28"/>
  <c r="X22" i="28"/>
  <c r="Q23" i="28"/>
  <c r="R23" i="28"/>
  <c r="S23" i="28"/>
  <c r="T23" i="28"/>
  <c r="U23" i="28"/>
  <c r="V23" i="28"/>
  <c r="X23" i="28"/>
  <c r="Q24" i="28"/>
  <c r="R24" i="28"/>
  <c r="S24" i="28"/>
  <c r="T24" i="28"/>
  <c r="U24" i="28"/>
  <c r="V24" i="28"/>
  <c r="X24" i="28"/>
  <c r="Q25" i="28"/>
  <c r="R25" i="28"/>
  <c r="S25" i="28"/>
  <c r="T25" i="28"/>
  <c r="W25" i="28" s="1"/>
  <c r="U25" i="28"/>
  <c r="V25" i="28"/>
  <c r="X25" i="28"/>
  <c r="Q26" i="28"/>
  <c r="R26" i="28"/>
  <c r="S26" i="28"/>
  <c r="T26" i="28"/>
  <c r="U26" i="28"/>
  <c r="V26" i="28"/>
  <c r="X26" i="28"/>
  <c r="Q27" i="28"/>
  <c r="R27" i="28"/>
  <c r="S27" i="28"/>
  <c r="T27" i="28"/>
  <c r="U27" i="28"/>
  <c r="V27" i="28"/>
  <c r="X27" i="28"/>
  <c r="Q28" i="28"/>
  <c r="R28" i="28"/>
  <c r="S28" i="28"/>
  <c r="T28" i="28"/>
  <c r="U28" i="28"/>
  <c r="V28" i="28"/>
  <c r="X28" i="28"/>
  <c r="Q29" i="28"/>
  <c r="R29" i="28"/>
  <c r="S29" i="28"/>
  <c r="T29" i="28"/>
  <c r="U29" i="28"/>
  <c r="V29" i="28"/>
  <c r="X29" i="28"/>
  <c r="Q30" i="28"/>
  <c r="R30" i="28"/>
  <c r="S30" i="28"/>
  <c r="T30" i="28"/>
  <c r="U30" i="28"/>
  <c r="V30" i="28"/>
  <c r="X30" i="28"/>
  <c r="Q31" i="28"/>
  <c r="R31" i="28"/>
  <c r="S31" i="28"/>
  <c r="T31" i="28"/>
  <c r="U31" i="28"/>
  <c r="V31" i="28"/>
  <c r="X31" i="28"/>
  <c r="Q32" i="28"/>
  <c r="R32" i="28"/>
  <c r="S32" i="28"/>
  <c r="T32" i="28"/>
  <c r="U32" i="28"/>
  <c r="V32" i="28"/>
  <c r="X32" i="28"/>
  <c r="Q33" i="28"/>
  <c r="R33" i="28"/>
  <c r="S33" i="28"/>
  <c r="T33" i="28"/>
  <c r="U33" i="28"/>
  <c r="V33" i="28"/>
  <c r="X33" i="28"/>
  <c r="Q34" i="28"/>
  <c r="R34" i="28"/>
  <c r="S34" i="28"/>
  <c r="T34" i="28"/>
  <c r="U34" i="28"/>
  <c r="V34" i="28"/>
  <c r="X34" i="28"/>
  <c r="Q35" i="28"/>
  <c r="R35" i="28"/>
  <c r="W35" i="28" s="1"/>
  <c r="S35" i="28"/>
  <c r="T35" i="28"/>
  <c r="U35" i="28"/>
  <c r="V35" i="28"/>
  <c r="X35" i="28"/>
  <c r="Q36" i="28"/>
  <c r="R36" i="28"/>
  <c r="S36" i="28"/>
  <c r="T36" i="28"/>
  <c r="U36" i="28"/>
  <c r="V36" i="28"/>
  <c r="X36" i="28"/>
  <c r="Q37" i="28"/>
  <c r="R37" i="28"/>
  <c r="S37" i="28"/>
  <c r="T37" i="28"/>
  <c r="U37" i="28"/>
  <c r="V37" i="28"/>
  <c r="X37" i="28"/>
  <c r="Q38" i="28"/>
  <c r="R38" i="28"/>
  <c r="S38" i="28"/>
  <c r="T38" i="28"/>
  <c r="U38" i="28"/>
  <c r="V38" i="28"/>
  <c r="X38" i="28"/>
  <c r="Q39" i="28"/>
  <c r="R39" i="28"/>
  <c r="S39" i="28"/>
  <c r="T39" i="28"/>
  <c r="U39" i="28"/>
  <c r="V39" i="28"/>
  <c r="X39" i="28"/>
  <c r="Q40" i="28"/>
  <c r="R40" i="28"/>
  <c r="S40" i="28"/>
  <c r="T40" i="28"/>
  <c r="U40" i="28"/>
  <c r="V40" i="28"/>
  <c r="X40" i="28"/>
  <c r="Q41" i="28"/>
  <c r="R41" i="28"/>
  <c r="S41" i="28"/>
  <c r="T41" i="28"/>
  <c r="U41" i="28"/>
  <c r="V41" i="28"/>
  <c r="X41" i="28"/>
  <c r="Q42" i="28"/>
  <c r="R42" i="28"/>
  <c r="S42" i="28"/>
  <c r="T42" i="28"/>
  <c r="U42" i="28"/>
  <c r="V42" i="28"/>
  <c r="X42" i="28"/>
  <c r="Q43" i="28"/>
  <c r="R43" i="28"/>
  <c r="S43" i="28"/>
  <c r="T43" i="28"/>
  <c r="U43" i="28"/>
  <c r="V43" i="28"/>
  <c r="X43" i="28"/>
  <c r="Q44" i="28"/>
  <c r="R44" i="28"/>
  <c r="S44" i="28"/>
  <c r="T44" i="28"/>
  <c r="U44" i="28"/>
  <c r="V44" i="28"/>
  <c r="X44" i="28"/>
  <c r="Q45" i="28"/>
  <c r="R45" i="28"/>
  <c r="S45" i="28"/>
  <c r="T45" i="28"/>
  <c r="U45" i="28"/>
  <c r="V45" i="28"/>
  <c r="X45" i="28"/>
  <c r="Q46" i="28"/>
  <c r="W46" i="28" s="1"/>
  <c r="R46" i="28"/>
  <c r="S46" i="28"/>
  <c r="T46" i="28"/>
  <c r="U46" i="28"/>
  <c r="V46" i="28"/>
  <c r="X46" i="28"/>
  <c r="Q47" i="28"/>
  <c r="W47" i="28" s="1"/>
  <c r="R47" i="28"/>
  <c r="S47" i="28"/>
  <c r="T47" i="28"/>
  <c r="U47" i="28"/>
  <c r="V47" i="28"/>
  <c r="X47" i="28"/>
  <c r="Q48" i="28"/>
  <c r="R48" i="28"/>
  <c r="S48" i="28"/>
  <c r="T48" i="28"/>
  <c r="U48" i="28"/>
  <c r="V48" i="28"/>
  <c r="X48" i="28"/>
  <c r="Q49" i="28"/>
  <c r="R49" i="28"/>
  <c r="S49" i="28"/>
  <c r="T49" i="28"/>
  <c r="U49" i="28"/>
  <c r="V49" i="28"/>
  <c r="X49" i="28"/>
  <c r="Q50" i="28"/>
  <c r="R50" i="28"/>
  <c r="S50" i="28"/>
  <c r="T50" i="28"/>
  <c r="U50" i="28"/>
  <c r="V50" i="28"/>
  <c r="X50" i="28"/>
  <c r="Q51" i="28"/>
  <c r="R51" i="28"/>
  <c r="S51" i="28"/>
  <c r="T51" i="28"/>
  <c r="U51" i="28"/>
  <c r="V51" i="28"/>
  <c r="X51" i="28"/>
  <c r="Q52" i="28"/>
  <c r="R52" i="28"/>
  <c r="S52" i="28"/>
  <c r="T52" i="28"/>
  <c r="U52" i="28"/>
  <c r="V52" i="28"/>
  <c r="X52" i="28"/>
  <c r="Q53" i="28"/>
  <c r="R53" i="28"/>
  <c r="S53" i="28"/>
  <c r="T53" i="28"/>
  <c r="U53" i="28"/>
  <c r="V53" i="28"/>
  <c r="X53" i="28"/>
  <c r="Q54" i="28"/>
  <c r="R54" i="28"/>
  <c r="S54" i="28"/>
  <c r="W54" i="28" s="1"/>
  <c r="T54" i="28"/>
  <c r="U54" i="28"/>
  <c r="V54" i="28"/>
  <c r="X54" i="28"/>
  <c r="Q55" i="28"/>
  <c r="R55" i="28"/>
  <c r="S55" i="28"/>
  <c r="T55" i="28"/>
  <c r="U55" i="28"/>
  <c r="V55" i="28"/>
  <c r="X55" i="28"/>
  <c r="Q56" i="28"/>
  <c r="R56" i="28"/>
  <c r="S56" i="28"/>
  <c r="T56" i="28"/>
  <c r="U56" i="28"/>
  <c r="V56" i="28"/>
  <c r="X56" i="28"/>
  <c r="Q57" i="28"/>
  <c r="R57" i="28"/>
  <c r="S57" i="28"/>
  <c r="T57" i="28"/>
  <c r="U57" i="28"/>
  <c r="V57" i="28"/>
  <c r="X57" i="28"/>
  <c r="Q58" i="28"/>
  <c r="R58" i="28"/>
  <c r="S58" i="28"/>
  <c r="T58" i="28"/>
  <c r="U58" i="28"/>
  <c r="V58" i="28"/>
  <c r="X58" i="28"/>
  <c r="Q59" i="28"/>
  <c r="R59" i="28"/>
  <c r="S59" i="28"/>
  <c r="T59" i="28"/>
  <c r="U59" i="28"/>
  <c r="V59" i="28"/>
  <c r="X59" i="28"/>
  <c r="Q60" i="28"/>
  <c r="R60" i="28"/>
  <c r="S60" i="28"/>
  <c r="T60" i="28"/>
  <c r="U60" i="28"/>
  <c r="V60" i="28"/>
  <c r="X60" i="28"/>
  <c r="Q61" i="28"/>
  <c r="R61" i="28"/>
  <c r="S61" i="28"/>
  <c r="T61" i="28"/>
  <c r="U61" i="28"/>
  <c r="V61" i="28"/>
  <c r="X61" i="28"/>
  <c r="Q62" i="28"/>
  <c r="R62" i="28"/>
  <c r="S62" i="28"/>
  <c r="T62" i="28"/>
  <c r="U62" i="28"/>
  <c r="V62" i="28"/>
  <c r="X62" i="28"/>
  <c r="Q63" i="28"/>
  <c r="R63" i="28"/>
  <c r="S63" i="28"/>
  <c r="T63" i="28"/>
  <c r="U63" i="28"/>
  <c r="V63" i="28"/>
  <c r="X63" i="28"/>
  <c r="Q64" i="28"/>
  <c r="R64" i="28"/>
  <c r="S64" i="28"/>
  <c r="T64" i="28"/>
  <c r="U64" i="28"/>
  <c r="V64" i="28"/>
  <c r="X64" i="28"/>
  <c r="Q65" i="28"/>
  <c r="R65" i="28"/>
  <c r="S65" i="28"/>
  <c r="T65" i="28"/>
  <c r="U65" i="28"/>
  <c r="V65" i="28"/>
  <c r="X65" i="28"/>
  <c r="Q66" i="28"/>
  <c r="R66" i="28"/>
  <c r="S66" i="28"/>
  <c r="T66" i="28"/>
  <c r="U66" i="28"/>
  <c r="V66" i="28"/>
  <c r="X66" i="28"/>
  <c r="Q67" i="28"/>
  <c r="R67" i="28"/>
  <c r="S67" i="28"/>
  <c r="T67" i="28"/>
  <c r="U67" i="28"/>
  <c r="V67" i="28"/>
  <c r="X67" i="28"/>
  <c r="Q68" i="28"/>
  <c r="R68" i="28"/>
  <c r="S68" i="28"/>
  <c r="T68" i="28"/>
  <c r="U68" i="28"/>
  <c r="V68" i="28"/>
  <c r="X68" i="28"/>
  <c r="Q69" i="28"/>
  <c r="R69" i="28"/>
  <c r="S69" i="28"/>
  <c r="T69" i="28"/>
  <c r="U69" i="28"/>
  <c r="V69" i="28"/>
  <c r="X69" i="28"/>
  <c r="Q70" i="28"/>
  <c r="R70" i="28"/>
  <c r="S70" i="28"/>
  <c r="T70" i="28"/>
  <c r="U70" i="28"/>
  <c r="V70" i="28"/>
  <c r="X70" i="28"/>
  <c r="Q71" i="28"/>
  <c r="R71" i="28"/>
  <c r="S71" i="28"/>
  <c r="T71" i="28"/>
  <c r="U71" i="28"/>
  <c r="V71" i="28"/>
  <c r="X71" i="28"/>
  <c r="Q72" i="28"/>
  <c r="R72" i="28"/>
  <c r="S72" i="28"/>
  <c r="T72" i="28"/>
  <c r="U72" i="28"/>
  <c r="V72" i="28"/>
  <c r="X72" i="28"/>
  <c r="Q73" i="28"/>
  <c r="R73" i="28"/>
  <c r="S73" i="28"/>
  <c r="T73" i="28"/>
  <c r="U73" i="28"/>
  <c r="V73" i="28"/>
  <c r="X73" i="28"/>
  <c r="Q74" i="28"/>
  <c r="R74" i="28"/>
  <c r="S74" i="28"/>
  <c r="T74" i="28"/>
  <c r="U74" i="28"/>
  <c r="V74" i="28"/>
  <c r="X74" i="28"/>
  <c r="Q75" i="28"/>
  <c r="R75" i="28"/>
  <c r="S75" i="28"/>
  <c r="T75" i="28"/>
  <c r="U75" i="28"/>
  <c r="V75" i="28"/>
  <c r="X75" i="28"/>
  <c r="Q76" i="28"/>
  <c r="R76" i="28"/>
  <c r="S76" i="28"/>
  <c r="T76" i="28"/>
  <c r="U76" i="28"/>
  <c r="V76" i="28"/>
  <c r="X76" i="28"/>
  <c r="Q77" i="28"/>
  <c r="R77" i="28"/>
  <c r="S77" i="28"/>
  <c r="T77" i="28"/>
  <c r="U77" i="28"/>
  <c r="V77" i="28"/>
  <c r="X77" i="28"/>
  <c r="Q78" i="28"/>
  <c r="R78" i="28"/>
  <c r="S78" i="28"/>
  <c r="T78" i="28"/>
  <c r="U78" i="28"/>
  <c r="V78" i="28"/>
  <c r="X78" i="28"/>
  <c r="Q79" i="28"/>
  <c r="R79" i="28"/>
  <c r="S79" i="28"/>
  <c r="T79" i="28"/>
  <c r="U79" i="28"/>
  <c r="V79" i="28"/>
  <c r="X79" i="28"/>
  <c r="Q80" i="28"/>
  <c r="R80" i="28"/>
  <c r="S80" i="28"/>
  <c r="T80" i="28"/>
  <c r="U80" i="28"/>
  <c r="V80" i="28"/>
  <c r="X80" i="28"/>
  <c r="Q81" i="28"/>
  <c r="R81" i="28"/>
  <c r="S81" i="28"/>
  <c r="T81" i="28"/>
  <c r="U81" i="28"/>
  <c r="V81" i="28"/>
  <c r="X81" i="28"/>
  <c r="Q82" i="28"/>
  <c r="R82" i="28"/>
  <c r="S82" i="28"/>
  <c r="T82" i="28"/>
  <c r="U82" i="28"/>
  <c r="V82" i="28"/>
  <c r="X82" i="28"/>
  <c r="Q83" i="28"/>
  <c r="R83" i="28"/>
  <c r="S83" i="28"/>
  <c r="T83" i="28"/>
  <c r="U83" i="28"/>
  <c r="V83" i="28"/>
  <c r="X83" i="28"/>
  <c r="Q84" i="28"/>
  <c r="W84" i="28" s="1"/>
  <c r="R84" i="28"/>
  <c r="S84" i="28"/>
  <c r="T84" i="28"/>
  <c r="U84" i="28"/>
  <c r="V84" i="28"/>
  <c r="X84" i="28"/>
  <c r="Q85" i="28"/>
  <c r="R85" i="28"/>
  <c r="S85" i="28"/>
  <c r="T85" i="28"/>
  <c r="U85" i="28"/>
  <c r="V85" i="28"/>
  <c r="X85" i="28"/>
  <c r="Q86" i="28"/>
  <c r="R86" i="28"/>
  <c r="S86" i="28"/>
  <c r="T86" i="28"/>
  <c r="U86" i="28"/>
  <c r="V86" i="28"/>
  <c r="X86" i="28"/>
  <c r="Q87" i="28"/>
  <c r="R87" i="28"/>
  <c r="S87" i="28"/>
  <c r="T87" i="28"/>
  <c r="U87" i="28"/>
  <c r="V87" i="28"/>
  <c r="X87" i="28"/>
  <c r="Q88" i="28"/>
  <c r="R88" i="28"/>
  <c r="S88" i="28"/>
  <c r="T88" i="28"/>
  <c r="U88" i="28"/>
  <c r="V88" i="28"/>
  <c r="X88" i="28"/>
  <c r="Q89" i="28"/>
  <c r="R89" i="28"/>
  <c r="S89" i="28"/>
  <c r="T89" i="28"/>
  <c r="U89" i="28"/>
  <c r="V89" i="28"/>
  <c r="X89" i="28"/>
  <c r="Q90" i="28"/>
  <c r="R90" i="28"/>
  <c r="S90" i="28"/>
  <c r="T90" i="28"/>
  <c r="U90" i="28"/>
  <c r="V90" i="28"/>
  <c r="X90" i="28"/>
  <c r="Q91" i="28"/>
  <c r="R91" i="28"/>
  <c r="S91" i="28"/>
  <c r="T91" i="28"/>
  <c r="U91" i="28"/>
  <c r="V91" i="28"/>
  <c r="X91" i="28"/>
  <c r="Q92" i="28"/>
  <c r="R92" i="28"/>
  <c r="S92" i="28"/>
  <c r="T92" i="28"/>
  <c r="U92" i="28"/>
  <c r="V92" i="28"/>
  <c r="X92" i="28"/>
  <c r="Q93" i="28"/>
  <c r="R93" i="28"/>
  <c r="S93" i="28"/>
  <c r="T93" i="28"/>
  <c r="U93" i="28"/>
  <c r="V93" i="28"/>
  <c r="X93" i="28"/>
  <c r="Q94" i="28"/>
  <c r="R94" i="28"/>
  <c r="S94" i="28"/>
  <c r="T94" i="28"/>
  <c r="U94" i="28"/>
  <c r="V94" i="28"/>
  <c r="X94" i="28"/>
  <c r="Q95" i="28"/>
  <c r="W95" i="28" s="1"/>
  <c r="R95" i="28"/>
  <c r="S95" i="28"/>
  <c r="T95" i="28"/>
  <c r="U95" i="28"/>
  <c r="V95" i="28"/>
  <c r="X95" i="28"/>
  <c r="Q96" i="28"/>
  <c r="R96" i="28"/>
  <c r="S96" i="28"/>
  <c r="T96" i="28"/>
  <c r="U96" i="28"/>
  <c r="V96" i="28"/>
  <c r="X96" i="28"/>
  <c r="Q97" i="28"/>
  <c r="R97" i="28"/>
  <c r="S97" i="28"/>
  <c r="T97" i="28"/>
  <c r="U97" i="28"/>
  <c r="V97" i="28"/>
  <c r="X97" i="28"/>
  <c r="Q98" i="28"/>
  <c r="R98" i="28"/>
  <c r="S98" i="28"/>
  <c r="T98" i="28"/>
  <c r="U98" i="28"/>
  <c r="V98" i="28"/>
  <c r="X98" i="28"/>
  <c r="Q99" i="28"/>
  <c r="R99" i="28"/>
  <c r="S99" i="28"/>
  <c r="T99" i="28"/>
  <c r="U99" i="28"/>
  <c r="V99" i="28"/>
  <c r="X99" i="28"/>
  <c r="Q100" i="28"/>
  <c r="R100" i="28"/>
  <c r="S100" i="28"/>
  <c r="T100" i="28"/>
  <c r="U100" i="28"/>
  <c r="V100" i="28"/>
  <c r="X100" i="28"/>
  <c r="Q101" i="28"/>
  <c r="R101" i="28"/>
  <c r="S101" i="28"/>
  <c r="T101" i="28"/>
  <c r="U101" i="28"/>
  <c r="V101" i="28"/>
  <c r="X101" i="28"/>
  <c r="Q102" i="28"/>
  <c r="R102" i="28"/>
  <c r="S102" i="28"/>
  <c r="T102" i="28"/>
  <c r="U102" i="28"/>
  <c r="V102" i="28"/>
  <c r="X102" i="28"/>
  <c r="Q103" i="28"/>
  <c r="R103" i="28"/>
  <c r="W103" i="28" s="1"/>
  <c r="S103" i="28"/>
  <c r="T103" i="28"/>
  <c r="U103" i="28"/>
  <c r="V103" i="28"/>
  <c r="X103" i="28"/>
  <c r="Q104" i="28"/>
  <c r="R104" i="28"/>
  <c r="S104" i="28"/>
  <c r="T104" i="28"/>
  <c r="U104" i="28"/>
  <c r="V104" i="28"/>
  <c r="X104" i="28"/>
  <c r="Q105" i="28"/>
  <c r="R105" i="28"/>
  <c r="S105" i="28"/>
  <c r="T105" i="28"/>
  <c r="U105" i="28"/>
  <c r="V105" i="28"/>
  <c r="X105" i="28"/>
  <c r="Q106" i="28"/>
  <c r="R106" i="28"/>
  <c r="S106" i="28"/>
  <c r="T106" i="28"/>
  <c r="U106" i="28"/>
  <c r="V106" i="28"/>
  <c r="X106" i="28"/>
  <c r="Q107" i="28"/>
  <c r="R107" i="28"/>
  <c r="S107" i="28"/>
  <c r="T107" i="28"/>
  <c r="U107" i="28"/>
  <c r="V107" i="28"/>
  <c r="X107" i="28"/>
  <c r="Q108" i="28"/>
  <c r="R108" i="28"/>
  <c r="S108" i="28"/>
  <c r="T108" i="28"/>
  <c r="U108" i="28"/>
  <c r="V108" i="28"/>
  <c r="X108" i="28"/>
  <c r="Q109" i="28"/>
  <c r="R109" i="28"/>
  <c r="S109" i="28"/>
  <c r="T109" i="28"/>
  <c r="U109" i="28"/>
  <c r="V109" i="28"/>
  <c r="X109" i="28"/>
  <c r="Q110" i="28"/>
  <c r="R110" i="28"/>
  <c r="S110" i="28"/>
  <c r="T110" i="28"/>
  <c r="U110" i="28"/>
  <c r="V110" i="28"/>
  <c r="X110" i="28"/>
  <c r="Q111" i="28"/>
  <c r="R111" i="28"/>
  <c r="S111" i="28"/>
  <c r="T111" i="28"/>
  <c r="U111" i="28"/>
  <c r="V111" i="28"/>
  <c r="X111" i="28"/>
  <c r="Q112" i="28"/>
  <c r="R112" i="28"/>
  <c r="S112" i="28"/>
  <c r="T112" i="28"/>
  <c r="U112" i="28"/>
  <c r="V112" i="28"/>
  <c r="X112" i="28"/>
  <c r="Q113" i="28"/>
  <c r="R113" i="28"/>
  <c r="S113" i="28"/>
  <c r="T113" i="28"/>
  <c r="U113" i="28"/>
  <c r="V113" i="28"/>
  <c r="X113" i="28"/>
  <c r="Q114" i="28"/>
  <c r="R114" i="28"/>
  <c r="S114" i="28"/>
  <c r="T114" i="28"/>
  <c r="U114" i="28"/>
  <c r="V114" i="28"/>
  <c r="X114" i="28"/>
  <c r="Q115" i="28"/>
  <c r="R115" i="28"/>
  <c r="S115" i="28"/>
  <c r="T115" i="28"/>
  <c r="U115" i="28"/>
  <c r="V115" i="28"/>
  <c r="X115" i="28"/>
  <c r="Q116" i="28"/>
  <c r="R116" i="28"/>
  <c r="S116" i="28"/>
  <c r="T116" i="28"/>
  <c r="U116" i="28"/>
  <c r="V116" i="28"/>
  <c r="X116" i="28"/>
  <c r="Q117" i="28"/>
  <c r="R117" i="28"/>
  <c r="S117" i="28"/>
  <c r="T117" i="28"/>
  <c r="U117" i="28"/>
  <c r="V117" i="28"/>
  <c r="X117" i="28"/>
  <c r="Q118" i="28"/>
  <c r="R118" i="28"/>
  <c r="S118" i="28"/>
  <c r="T118" i="28"/>
  <c r="U118" i="28"/>
  <c r="V118" i="28"/>
  <c r="X118" i="28"/>
  <c r="Q119" i="28"/>
  <c r="R119" i="28"/>
  <c r="W119" i="28" s="1"/>
  <c r="S119" i="28"/>
  <c r="T119" i="28"/>
  <c r="U119" i="28"/>
  <c r="V119" i="28"/>
  <c r="X119" i="28"/>
  <c r="Q120" i="28"/>
  <c r="R120" i="28"/>
  <c r="S120" i="28"/>
  <c r="T120" i="28"/>
  <c r="U120" i="28"/>
  <c r="V120" i="28"/>
  <c r="X120" i="28"/>
  <c r="Q121" i="28"/>
  <c r="R121" i="28"/>
  <c r="S121" i="28"/>
  <c r="T121" i="28"/>
  <c r="U121" i="28"/>
  <c r="V121" i="28"/>
  <c r="X121" i="28"/>
  <c r="Q122" i="28"/>
  <c r="R122" i="28"/>
  <c r="S122" i="28"/>
  <c r="T122" i="28"/>
  <c r="U122" i="28"/>
  <c r="V122" i="28"/>
  <c r="X122" i="28"/>
  <c r="Q123" i="28"/>
  <c r="R123" i="28"/>
  <c r="S123" i="28"/>
  <c r="T123" i="28"/>
  <c r="U123" i="28"/>
  <c r="V123" i="28"/>
  <c r="X123" i="28"/>
  <c r="Q124" i="28"/>
  <c r="R124" i="28"/>
  <c r="S124" i="28"/>
  <c r="T124" i="28"/>
  <c r="U124" i="28"/>
  <c r="V124" i="28"/>
  <c r="X124" i="28"/>
  <c r="Q125" i="28"/>
  <c r="R125" i="28"/>
  <c r="S125" i="28"/>
  <c r="T125" i="28"/>
  <c r="U125" i="28"/>
  <c r="V125" i="28"/>
  <c r="X125" i="28"/>
  <c r="Q126" i="28"/>
  <c r="R126" i="28"/>
  <c r="S126" i="28"/>
  <c r="T126" i="28"/>
  <c r="U126" i="28"/>
  <c r="V126" i="28"/>
  <c r="X126" i="28"/>
  <c r="Q127" i="28"/>
  <c r="R127" i="28"/>
  <c r="S127" i="28"/>
  <c r="T127" i="28"/>
  <c r="U127" i="28"/>
  <c r="V127" i="28"/>
  <c r="X127" i="28"/>
  <c r="Q128" i="28"/>
  <c r="R128" i="28"/>
  <c r="S128" i="28"/>
  <c r="T128" i="28"/>
  <c r="U128" i="28"/>
  <c r="V128" i="28"/>
  <c r="X128" i="28"/>
  <c r="Q129" i="28"/>
  <c r="R129" i="28"/>
  <c r="S129" i="28"/>
  <c r="T129" i="28"/>
  <c r="U129" i="28"/>
  <c r="V129" i="28"/>
  <c r="X129" i="28"/>
  <c r="Q130" i="28"/>
  <c r="R130" i="28"/>
  <c r="S130" i="28"/>
  <c r="T130" i="28"/>
  <c r="U130" i="28"/>
  <c r="V130" i="28"/>
  <c r="X130" i="28"/>
  <c r="Q131" i="28"/>
  <c r="R131" i="28"/>
  <c r="S131" i="28"/>
  <c r="T131" i="28"/>
  <c r="U131" i="28"/>
  <c r="V131" i="28"/>
  <c r="X131" i="28"/>
  <c r="Q132" i="28"/>
  <c r="R132" i="28"/>
  <c r="S132" i="28"/>
  <c r="T132" i="28"/>
  <c r="U132" i="28"/>
  <c r="V132" i="28"/>
  <c r="X132" i="28"/>
  <c r="Q133" i="28"/>
  <c r="R133" i="28"/>
  <c r="S133" i="28"/>
  <c r="T133" i="28"/>
  <c r="U133" i="28"/>
  <c r="V133" i="28"/>
  <c r="X133" i="28"/>
  <c r="Q134" i="28"/>
  <c r="R134" i="28"/>
  <c r="S134" i="28"/>
  <c r="T134" i="28"/>
  <c r="U134" i="28"/>
  <c r="V134" i="28"/>
  <c r="X134" i="28"/>
  <c r="Q135" i="28"/>
  <c r="R135" i="28"/>
  <c r="S135" i="28"/>
  <c r="T135" i="28"/>
  <c r="U135" i="28"/>
  <c r="V135" i="28"/>
  <c r="X135" i="28"/>
  <c r="Q136" i="28"/>
  <c r="R136" i="28"/>
  <c r="S136" i="28"/>
  <c r="T136" i="28"/>
  <c r="U136" i="28"/>
  <c r="V136" i="28"/>
  <c r="X136" i="28"/>
  <c r="Q137" i="28"/>
  <c r="R137" i="28"/>
  <c r="S137" i="28"/>
  <c r="T137" i="28"/>
  <c r="U137" i="28"/>
  <c r="V137" i="28"/>
  <c r="X137" i="28"/>
  <c r="Q138" i="28"/>
  <c r="R138" i="28"/>
  <c r="S138" i="28"/>
  <c r="T138" i="28"/>
  <c r="U138" i="28"/>
  <c r="V138" i="28"/>
  <c r="X138" i="28"/>
  <c r="Q139" i="28"/>
  <c r="R139" i="28"/>
  <c r="S139" i="28"/>
  <c r="T139" i="28"/>
  <c r="U139" i="28"/>
  <c r="V139" i="28"/>
  <c r="X139" i="28"/>
  <c r="X4" i="28"/>
  <c r="V4" i="28"/>
  <c r="U4" i="28"/>
  <c r="T4" i="28"/>
  <c r="S4" i="28"/>
  <c r="R4" i="28"/>
  <c r="Q4" i="28"/>
  <c r="Q5" i="5"/>
  <c r="R5" i="5"/>
  <c r="S5" i="5"/>
  <c r="T5" i="5"/>
  <c r="U5" i="5"/>
  <c r="V5" i="5"/>
  <c r="Q6" i="5"/>
  <c r="R6" i="5"/>
  <c r="S6" i="5"/>
  <c r="T6" i="5"/>
  <c r="U6" i="5"/>
  <c r="V6" i="5"/>
  <c r="Q7" i="5"/>
  <c r="R7" i="5"/>
  <c r="S7" i="5"/>
  <c r="T7" i="5"/>
  <c r="U7" i="5"/>
  <c r="V7" i="5"/>
  <c r="Q8" i="5"/>
  <c r="R8" i="5"/>
  <c r="S8" i="5"/>
  <c r="T8" i="5"/>
  <c r="U8" i="5"/>
  <c r="V8" i="5"/>
  <c r="Q9" i="5"/>
  <c r="R9" i="5"/>
  <c r="S9" i="5"/>
  <c r="T9" i="5"/>
  <c r="U9" i="5"/>
  <c r="V9" i="5"/>
  <c r="Q10" i="5"/>
  <c r="R10" i="5"/>
  <c r="S10" i="5"/>
  <c r="T10" i="5"/>
  <c r="U10" i="5"/>
  <c r="V10" i="5"/>
  <c r="Q11" i="5"/>
  <c r="R11" i="5"/>
  <c r="S11" i="5"/>
  <c r="T11" i="5"/>
  <c r="U11" i="5"/>
  <c r="V11" i="5"/>
  <c r="Q12" i="5"/>
  <c r="R12" i="5"/>
  <c r="S12" i="5"/>
  <c r="T12" i="5"/>
  <c r="U12" i="5"/>
  <c r="V12" i="5"/>
  <c r="Q13" i="5"/>
  <c r="R13" i="5"/>
  <c r="S13" i="5"/>
  <c r="T13" i="5"/>
  <c r="U13" i="5"/>
  <c r="V13" i="5"/>
  <c r="Q14" i="5"/>
  <c r="R14" i="5"/>
  <c r="S14" i="5"/>
  <c r="T14" i="5"/>
  <c r="U14" i="5"/>
  <c r="V14" i="5"/>
  <c r="Q15" i="5"/>
  <c r="R15" i="5"/>
  <c r="S15" i="5"/>
  <c r="T15" i="5"/>
  <c r="U15" i="5"/>
  <c r="V15" i="5"/>
  <c r="Q16" i="5"/>
  <c r="R16" i="5"/>
  <c r="S16" i="5"/>
  <c r="T16" i="5"/>
  <c r="U16" i="5"/>
  <c r="V16" i="5"/>
  <c r="Q17" i="5"/>
  <c r="R17" i="5"/>
  <c r="S17" i="5"/>
  <c r="T17" i="5"/>
  <c r="U17" i="5"/>
  <c r="V17" i="5"/>
  <c r="Q18" i="5"/>
  <c r="R18" i="5"/>
  <c r="S18" i="5"/>
  <c r="T18" i="5"/>
  <c r="U18" i="5"/>
  <c r="V18" i="5"/>
  <c r="Q19" i="5"/>
  <c r="R19" i="5"/>
  <c r="S19" i="5"/>
  <c r="T19" i="5"/>
  <c r="U19" i="5"/>
  <c r="V19" i="5"/>
  <c r="Q20" i="5"/>
  <c r="R20" i="5"/>
  <c r="S20" i="5"/>
  <c r="T20" i="5"/>
  <c r="U20" i="5"/>
  <c r="V20" i="5"/>
  <c r="Q21" i="5"/>
  <c r="R21" i="5"/>
  <c r="S21" i="5"/>
  <c r="T21" i="5"/>
  <c r="U21" i="5"/>
  <c r="V21" i="5"/>
  <c r="Q22" i="5"/>
  <c r="R22" i="5"/>
  <c r="S22" i="5"/>
  <c r="T22" i="5"/>
  <c r="U22" i="5"/>
  <c r="V22" i="5"/>
  <c r="Q23" i="5"/>
  <c r="R23" i="5"/>
  <c r="S23" i="5"/>
  <c r="T23" i="5"/>
  <c r="U23" i="5"/>
  <c r="V23" i="5"/>
  <c r="Q24" i="5"/>
  <c r="R24" i="5"/>
  <c r="S24" i="5"/>
  <c r="T24" i="5"/>
  <c r="U24" i="5"/>
  <c r="V24" i="5"/>
  <c r="Q25" i="5"/>
  <c r="R25" i="5"/>
  <c r="S25" i="5"/>
  <c r="T25" i="5"/>
  <c r="U25" i="5"/>
  <c r="V25" i="5"/>
  <c r="Q26" i="5"/>
  <c r="R26" i="5"/>
  <c r="S26" i="5"/>
  <c r="T26" i="5"/>
  <c r="U26" i="5"/>
  <c r="V26" i="5"/>
  <c r="Q27" i="5"/>
  <c r="R27" i="5"/>
  <c r="S27" i="5"/>
  <c r="T27" i="5"/>
  <c r="U27" i="5"/>
  <c r="V27" i="5"/>
  <c r="Q28" i="5"/>
  <c r="R28" i="5"/>
  <c r="S28" i="5"/>
  <c r="T28" i="5"/>
  <c r="U28" i="5"/>
  <c r="V28" i="5"/>
  <c r="Q29" i="5"/>
  <c r="R29" i="5"/>
  <c r="S29" i="5"/>
  <c r="T29" i="5"/>
  <c r="U29" i="5"/>
  <c r="V29" i="5"/>
  <c r="Q30" i="5"/>
  <c r="R30" i="5"/>
  <c r="S30" i="5"/>
  <c r="T30" i="5"/>
  <c r="U30" i="5"/>
  <c r="V30" i="5"/>
  <c r="Q31" i="5"/>
  <c r="R31" i="5"/>
  <c r="S31" i="5"/>
  <c r="T31" i="5"/>
  <c r="U31" i="5"/>
  <c r="V31" i="5"/>
  <c r="Q32" i="5"/>
  <c r="R32" i="5"/>
  <c r="S32" i="5"/>
  <c r="T32" i="5"/>
  <c r="U32" i="5"/>
  <c r="V32" i="5"/>
  <c r="Q33" i="5"/>
  <c r="R33" i="5"/>
  <c r="S33" i="5"/>
  <c r="T33" i="5"/>
  <c r="U33" i="5"/>
  <c r="V33" i="5"/>
  <c r="Q34" i="5"/>
  <c r="R34" i="5"/>
  <c r="S34" i="5"/>
  <c r="T34" i="5"/>
  <c r="U34" i="5"/>
  <c r="V34" i="5"/>
  <c r="Q35" i="5"/>
  <c r="R35" i="5"/>
  <c r="S35" i="5"/>
  <c r="T35" i="5"/>
  <c r="U35" i="5"/>
  <c r="V35" i="5"/>
  <c r="Q36" i="5"/>
  <c r="R36" i="5"/>
  <c r="S36" i="5"/>
  <c r="T36" i="5"/>
  <c r="U36" i="5"/>
  <c r="V36" i="5"/>
  <c r="Q37" i="5"/>
  <c r="R37" i="5"/>
  <c r="S37" i="5"/>
  <c r="T37" i="5"/>
  <c r="U37" i="5"/>
  <c r="V37" i="5"/>
  <c r="Q38" i="5"/>
  <c r="R38" i="5"/>
  <c r="S38" i="5"/>
  <c r="T38" i="5"/>
  <c r="U38" i="5"/>
  <c r="V38" i="5"/>
  <c r="Q39" i="5"/>
  <c r="R39" i="5"/>
  <c r="S39" i="5"/>
  <c r="T39" i="5"/>
  <c r="U39" i="5"/>
  <c r="V39" i="5"/>
  <c r="Q40" i="5"/>
  <c r="R40" i="5"/>
  <c r="S40" i="5"/>
  <c r="T40" i="5"/>
  <c r="U40" i="5"/>
  <c r="V40" i="5"/>
  <c r="Q41" i="5"/>
  <c r="R41" i="5"/>
  <c r="S41" i="5"/>
  <c r="T41" i="5"/>
  <c r="U41" i="5"/>
  <c r="V41" i="5"/>
  <c r="Q42" i="5"/>
  <c r="R42" i="5"/>
  <c r="S42" i="5"/>
  <c r="T42" i="5"/>
  <c r="U42" i="5"/>
  <c r="V42" i="5"/>
  <c r="Q43" i="5"/>
  <c r="R43" i="5"/>
  <c r="S43" i="5"/>
  <c r="T43" i="5"/>
  <c r="U43" i="5"/>
  <c r="V43" i="5"/>
  <c r="Q44" i="5"/>
  <c r="R44" i="5"/>
  <c r="S44" i="5"/>
  <c r="T44" i="5"/>
  <c r="U44" i="5"/>
  <c r="V44" i="5"/>
  <c r="Q45" i="5"/>
  <c r="R45" i="5"/>
  <c r="S45" i="5"/>
  <c r="T45" i="5"/>
  <c r="U45" i="5"/>
  <c r="V45" i="5"/>
  <c r="Q46" i="5"/>
  <c r="R46" i="5"/>
  <c r="S46" i="5"/>
  <c r="T46" i="5"/>
  <c r="U46" i="5"/>
  <c r="V46" i="5"/>
  <c r="Q47" i="5"/>
  <c r="R47" i="5"/>
  <c r="S47" i="5"/>
  <c r="T47" i="5"/>
  <c r="U47" i="5"/>
  <c r="V47" i="5"/>
  <c r="Q48" i="5"/>
  <c r="R48" i="5"/>
  <c r="S48" i="5"/>
  <c r="T48" i="5"/>
  <c r="U48" i="5"/>
  <c r="V48" i="5"/>
  <c r="Q49" i="5"/>
  <c r="R49" i="5"/>
  <c r="S49" i="5"/>
  <c r="T49" i="5"/>
  <c r="U49" i="5"/>
  <c r="V49" i="5"/>
  <c r="Q50" i="5"/>
  <c r="R50" i="5"/>
  <c r="S50" i="5"/>
  <c r="T50" i="5"/>
  <c r="U50" i="5"/>
  <c r="V50" i="5"/>
  <c r="Q51" i="5"/>
  <c r="R51" i="5"/>
  <c r="S51" i="5"/>
  <c r="T51" i="5"/>
  <c r="U51" i="5"/>
  <c r="V51" i="5"/>
  <c r="Q52" i="5"/>
  <c r="R52" i="5"/>
  <c r="S52" i="5"/>
  <c r="T52" i="5"/>
  <c r="U52" i="5"/>
  <c r="V52" i="5"/>
  <c r="Q53" i="5"/>
  <c r="R53" i="5"/>
  <c r="S53" i="5"/>
  <c r="T53" i="5"/>
  <c r="U53" i="5"/>
  <c r="V53" i="5"/>
  <c r="Q54" i="5"/>
  <c r="R54" i="5"/>
  <c r="S54" i="5"/>
  <c r="T54" i="5"/>
  <c r="U54" i="5"/>
  <c r="V54" i="5"/>
  <c r="Q55" i="5"/>
  <c r="R55" i="5"/>
  <c r="S55" i="5"/>
  <c r="T55" i="5"/>
  <c r="U55" i="5"/>
  <c r="V55" i="5"/>
  <c r="Q56" i="5"/>
  <c r="R56" i="5"/>
  <c r="S56" i="5"/>
  <c r="T56" i="5"/>
  <c r="U56" i="5"/>
  <c r="V56" i="5"/>
  <c r="Q57" i="5"/>
  <c r="R57" i="5"/>
  <c r="S57" i="5"/>
  <c r="T57" i="5"/>
  <c r="U57" i="5"/>
  <c r="V57" i="5"/>
  <c r="Q58" i="5"/>
  <c r="R58" i="5"/>
  <c r="S58" i="5"/>
  <c r="T58" i="5"/>
  <c r="U58" i="5"/>
  <c r="V58" i="5"/>
  <c r="Q59" i="5"/>
  <c r="R59" i="5"/>
  <c r="S59" i="5"/>
  <c r="T59" i="5"/>
  <c r="U59" i="5"/>
  <c r="V59" i="5"/>
  <c r="Q60" i="5"/>
  <c r="R60" i="5"/>
  <c r="S60" i="5"/>
  <c r="T60" i="5"/>
  <c r="U60" i="5"/>
  <c r="V60" i="5"/>
  <c r="Q61" i="5"/>
  <c r="R61" i="5"/>
  <c r="S61" i="5"/>
  <c r="T61" i="5"/>
  <c r="U61" i="5"/>
  <c r="V61" i="5"/>
  <c r="Q62" i="5"/>
  <c r="R62" i="5"/>
  <c r="S62" i="5"/>
  <c r="T62" i="5"/>
  <c r="U62" i="5"/>
  <c r="V62" i="5"/>
  <c r="Q63" i="5"/>
  <c r="R63" i="5"/>
  <c r="S63" i="5"/>
  <c r="T63" i="5"/>
  <c r="U63" i="5"/>
  <c r="V63" i="5"/>
  <c r="Q64" i="5"/>
  <c r="R64" i="5"/>
  <c r="S64" i="5"/>
  <c r="T64" i="5"/>
  <c r="U64" i="5"/>
  <c r="V64" i="5"/>
  <c r="Q65" i="5"/>
  <c r="R65" i="5"/>
  <c r="S65" i="5"/>
  <c r="T65" i="5"/>
  <c r="U65" i="5"/>
  <c r="V65" i="5"/>
  <c r="Q66" i="5"/>
  <c r="R66" i="5"/>
  <c r="S66" i="5"/>
  <c r="T66" i="5"/>
  <c r="U66" i="5"/>
  <c r="V66" i="5"/>
  <c r="Q67" i="5"/>
  <c r="R67" i="5"/>
  <c r="S67" i="5"/>
  <c r="T67" i="5"/>
  <c r="U67" i="5"/>
  <c r="V67" i="5"/>
  <c r="Q68" i="5"/>
  <c r="R68" i="5"/>
  <c r="S68" i="5"/>
  <c r="T68" i="5"/>
  <c r="U68" i="5"/>
  <c r="V68" i="5"/>
  <c r="Q69" i="5"/>
  <c r="R69" i="5"/>
  <c r="S69" i="5"/>
  <c r="T69" i="5"/>
  <c r="U69" i="5"/>
  <c r="V69" i="5"/>
  <c r="Q70" i="5"/>
  <c r="R70" i="5"/>
  <c r="S70" i="5"/>
  <c r="T70" i="5"/>
  <c r="U70" i="5"/>
  <c r="V70" i="5"/>
  <c r="Q71" i="5"/>
  <c r="R71" i="5"/>
  <c r="S71" i="5"/>
  <c r="T71" i="5"/>
  <c r="U71" i="5"/>
  <c r="V71" i="5"/>
  <c r="Q72" i="5"/>
  <c r="R72" i="5"/>
  <c r="S72" i="5"/>
  <c r="T72" i="5"/>
  <c r="U72" i="5"/>
  <c r="V72" i="5"/>
  <c r="Q73" i="5"/>
  <c r="R73" i="5"/>
  <c r="S73" i="5"/>
  <c r="T73" i="5"/>
  <c r="U73" i="5"/>
  <c r="V73" i="5"/>
  <c r="Q74" i="5"/>
  <c r="R74" i="5"/>
  <c r="S74" i="5"/>
  <c r="T74" i="5"/>
  <c r="U74" i="5"/>
  <c r="V74" i="5"/>
  <c r="Q75" i="5"/>
  <c r="R75" i="5"/>
  <c r="S75" i="5"/>
  <c r="T75" i="5"/>
  <c r="U75" i="5"/>
  <c r="V75" i="5"/>
  <c r="Q76" i="5"/>
  <c r="R76" i="5"/>
  <c r="S76" i="5"/>
  <c r="T76" i="5"/>
  <c r="U76" i="5"/>
  <c r="V76" i="5"/>
  <c r="Q77" i="5"/>
  <c r="R77" i="5"/>
  <c r="S77" i="5"/>
  <c r="T77" i="5"/>
  <c r="U77" i="5"/>
  <c r="V77" i="5"/>
  <c r="Q78" i="5"/>
  <c r="R78" i="5"/>
  <c r="S78" i="5"/>
  <c r="T78" i="5"/>
  <c r="U78" i="5"/>
  <c r="V78" i="5"/>
  <c r="Q79" i="5"/>
  <c r="R79" i="5"/>
  <c r="S79" i="5"/>
  <c r="T79" i="5"/>
  <c r="U79" i="5"/>
  <c r="V79" i="5"/>
  <c r="Q80" i="5"/>
  <c r="R80" i="5"/>
  <c r="S80" i="5"/>
  <c r="T80" i="5"/>
  <c r="U80" i="5"/>
  <c r="V80" i="5"/>
  <c r="Q81" i="5"/>
  <c r="R81" i="5"/>
  <c r="S81" i="5"/>
  <c r="T81" i="5"/>
  <c r="U81" i="5"/>
  <c r="V81" i="5"/>
  <c r="Q82" i="5"/>
  <c r="R82" i="5"/>
  <c r="S82" i="5"/>
  <c r="T82" i="5"/>
  <c r="U82" i="5"/>
  <c r="V82" i="5"/>
  <c r="Q83" i="5"/>
  <c r="R83" i="5"/>
  <c r="S83" i="5"/>
  <c r="T83" i="5"/>
  <c r="U83" i="5"/>
  <c r="V83" i="5"/>
  <c r="Q84" i="5"/>
  <c r="R84" i="5"/>
  <c r="S84" i="5"/>
  <c r="T84" i="5"/>
  <c r="U84" i="5"/>
  <c r="V84" i="5"/>
  <c r="Q85" i="5"/>
  <c r="R85" i="5"/>
  <c r="S85" i="5"/>
  <c r="T85" i="5"/>
  <c r="U85" i="5"/>
  <c r="V85" i="5"/>
  <c r="Q86" i="5"/>
  <c r="R86" i="5"/>
  <c r="S86" i="5"/>
  <c r="T86" i="5"/>
  <c r="U86" i="5"/>
  <c r="V86" i="5"/>
  <c r="Q87" i="5"/>
  <c r="R87" i="5"/>
  <c r="S87" i="5"/>
  <c r="T87" i="5"/>
  <c r="U87" i="5"/>
  <c r="V87" i="5"/>
  <c r="Q88" i="5"/>
  <c r="R88" i="5"/>
  <c r="S88" i="5"/>
  <c r="T88" i="5"/>
  <c r="U88" i="5"/>
  <c r="V88" i="5"/>
  <c r="Q89" i="5"/>
  <c r="R89" i="5"/>
  <c r="S89" i="5"/>
  <c r="T89" i="5"/>
  <c r="U89" i="5"/>
  <c r="V89" i="5"/>
  <c r="Q90" i="5"/>
  <c r="R90" i="5"/>
  <c r="S90" i="5"/>
  <c r="T90" i="5"/>
  <c r="U90" i="5"/>
  <c r="V90" i="5"/>
  <c r="Q91" i="5"/>
  <c r="R91" i="5"/>
  <c r="S91" i="5"/>
  <c r="T91" i="5"/>
  <c r="U91" i="5"/>
  <c r="V91" i="5"/>
  <c r="Q92" i="5"/>
  <c r="R92" i="5"/>
  <c r="S92" i="5"/>
  <c r="T92" i="5"/>
  <c r="U92" i="5"/>
  <c r="V92" i="5"/>
  <c r="Q93" i="5"/>
  <c r="R93" i="5"/>
  <c r="S93" i="5"/>
  <c r="T93" i="5"/>
  <c r="U93" i="5"/>
  <c r="V93" i="5"/>
  <c r="Q94" i="5"/>
  <c r="R94" i="5"/>
  <c r="S94" i="5"/>
  <c r="T94" i="5"/>
  <c r="U94" i="5"/>
  <c r="V94" i="5"/>
  <c r="Q95" i="5"/>
  <c r="R95" i="5"/>
  <c r="S95" i="5"/>
  <c r="T95" i="5"/>
  <c r="U95" i="5"/>
  <c r="V95" i="5"/>
  <c r="Q96" i="5"/>
  <c r="R96" i="5"/>
  <c r="S96" i="5"/>
  <c r="T96" i="5"/>
  <c r="U96" i="5"/>
  <c r="V96" i="5"/>
  <c r="Q97" i="5"/>
  <c r="R97" i="5"/>
  <c r="S97" i="5"/>
  <c r="T97" i="5"/>
  <c r="U97" i="5"/>
  <c r="V97" i="5"/>
  <c r="Q98" i="5"/>
  <c r="R98" i="5"/>
  <c r="S98" i="5"/>
  <c r="T98" i="5"/>
  <c r="U98" i="5"/>
  <c r="V98" i="5"/>
  <c r="Q99" i="5"/>
  <c r="R99" i="5"/>
  <c r="S99" i="5"/>
  <c r="T99" i="5"/>
  <c r="U99" i="5"/>
  <c r="V99" i="5"/>
  <c r="Q100" i="5"/>
  <c r="R100" i="5"/>
  <c r="S100" i="5"/>
  <c r="T100" i="5"/>
  <c r="U100" i="5"/>
  <c r="V100" i="5"/>
  <c r="Q101" i="5"/>
  <c r="R101" i="5"/>
  <c r="S101" i="5"/>
  <c r="T101" i="5"/>
  <c r="U101" i="5"/>
  <c r="V101" i="5"/>
  <c r="Q102" i="5"/>
  <c r="R102" i="5"/>
  <c r="S102" i="5"/>
  <c r="T102" i="5"/>
  <c r="U102" i="5"/>
  <c r="V102" i="5"/>
  <c r="Q103" i="5"/>
  <c r="R103" i="5"/>
  <c r="S103" i="5"/>
  <c r="T103" i="5"/>
  <c r="U103" i="5"/>
  <c r="V103" i="5"/>
  <c r="Q104" i="5"/>
  <c r="R104" i="5"/>
  <c r="S104" i="5"/>
  <c r="T104" i="5"/>
  <c r="U104" i="5"/>
  <c r="V104" i="5"/>
  <c r="Q105" i="5"/>
  <c r="R105" i="5"/>
  <c r="S105" i="5"/>
  <c r="T105" i="5"/>
  <c r="U105" i="5"/>
  <c r="V105" i="5"/>
  <c r="Q106" i="5"/>
  <c r="R106" i="5"/>
  <c r="S106" i="5"/>
  <c r="T106" i="5"/>
  <c r="U106" i="5"/>
  <c r="V106" i="5"/>
  <c r="Q107" i="5"/>
  <c r="R107" i="5"/>
  <c r="S107" i="5"/>
  <c r="T107" i="5"/>
  <c r="U107" i="5"/>
  <c r="V107" i="5"/>
  <c r="Q108" i="5"/>
  <c r="R108" i="5"/>
  <c r="S108" i="5"/>
  <c r="T108" i="5"/>
  <c r="U108" i="5"/>
  <c r="V108" i="5"/>
  <c r="Q109" i="5"/>
  <c r="R109" i="5"/>
  <c r="S109" i="5"/>
  <c r="T109" i="5"/>
  <c r="U109" i="5"/>
  <c r="V109" i="5"/>
  <c r="Q110" i="5"/>
  <c r="R110" i="5"/>
  <c r="S110" i="5"/>
  <c r="T110" i="5"/>
  <c r="U110" i="5"/>
  <c r="V110" i="5"/>
  <c r="Q111" i="5"/>
  <c r="R111" i="5"/>
  <c r="S111" i="5"/>
  <c r="T111" i="5"/>
  <c r="U111" i="5"/>
  <c r="V111" i="5"/>
  <c r="Q112" i="5"/>
  <c r="R112" i="5"/>
  <c r="S112" i="5"/>
  <c r="T112" i="5"/>
  <c r="U112" i="5"/>
  <c r="V112" i="5"/>
  <c r="Q113" i="5"/>
  <c r="R113" i="5"/>
  <c r="S113" i="5"/>
  <c r="T113" i="5"/>
  <c r="U113" i="5"/>
  <c r="V113" i="5"/>
  <c r="Q114" i="5"/>
  <c r="R114" i="5"/>
  <c r="S114" i="5"/>
  <c r="T114" i="5"/>
  <c r="U114" i="5"/>
  <c r="V114" i="5"/>
  <c r="Q115" i="5"/>
  <c r="R115" i="5"/>
  <c r="S115" i="5"/>
  <c r="T115" i="5"/>
  <c r="U115" i="5"/>
  <c r="V115" i="5"/>
  <c r="Q116" i="5"/>
  <c r="R116" i="5"/>
  <c r="S116" i="5"/>
  <c r="T116" i="5"/>
  <c r="U116" i="5"/>
  <c r="V116" i="5"/>
  <c r="Q117" i="5"/>
  <c r="R117" i="5"/>
  <c r="S117" i="5"/>
  <c r="T117" i="5"/>
  <c r="U117" i="5"/>
  <c r="V117" i="5"/>
  <c r="Q118" i="5"/>
  <c r="R118" i="5"/>
  <c r="S118" i="5"/>
  <c r="T118" i="5"/>
  <c r="U118" i="5"/>
  <c r="V118" i="5"/>
  <c r="Q119" i="5"/>
  <c r="R119" i="5"/>
  <c r="S119" i="5"/>
  <c r="T119" i="5"/>
  <c r="U119" i="5"/>
  <c r="V119" i="5"/>
  <c r="Q120" i="5"/>
  <c r="R120" i="5"/>
  <c r="S120" i="5"/>
  <c r="T120" i="5"/>
  <c r="U120" i="5"/>
  <c r="V120" i="5"/>
  <c r="Q121" i="5"/>
  <c r="R121" i="5"/>
  <c r="S121" i="5"/>
  <c r="T121" i="5"/>
  <c r="U121" i="5"/>
  <c r="V121" i="5"/>
  <c r="Q122" i="5"/>
  <c r="R122" i="5"/>
  <c r="S122" i="5"/>
  <c r="T122" i="5"/>
  <c r="U122" i="5"/>
  <c r="V122" i="5"/>
  <c r="Q123" i="5"/>
  <c r="R123" i="5"/>
  <c r="S123" i="5"/>
  <c r="T123" i="5"/>
  <c r="U123" i="5"/>
  <c r="V123" i="5"/>
  <c r="Q124" i="5"/>
  <c r="R124" i="5"/>
  <c r="S124" i="5"/>
  <c r="T124" i="5"/>
  <c r="U124" i="5"/>
  <c r="V124" i="5"/>
  <c r="Q125" i="5"/>
  <c r="R125" i="5"/>
  <c r="S125" i="5"/>
  <c r="T125" i="5"/>
  <c r="U125" i="5"/>
  <c r="V125" i="5"/>
  <c r="Q126" i="5"/>
  <c r="R126" i="5"/>
  <c r="S126" i="5"/>
  <c r="T126" i="5"/>
  <c r="U126" i="5"/>
  <c r="V126" i="5"/>
  <c r="Q127" i="5"/>
  <c r="R127" i="5"/>
  <c r="S127" i="5"/>
  <c r="T127" i="5"/>
  <c r="U127" i="5"/>
  <c r="V127" i="5"/>
  <c r="Q128" i="5"/>
  <c r="R128" i="5"/>
  <c r="S128" i="5"/>
  <c r="T128" i="5"/>
  <c r="U128" i="5"/>
  <c r="V128" i="5"/>
  <c r="Q129" i="5"/>
  <c r="R129" i="5"/>
  <c r="S129" i="5"/>
  <c r="T129" i="5"/>
  <c r="U129" i="5"/>
  <c r="V129" i="5"/>
  <c r="Q130" i="5"/>
  <c r="R130" i="5"/>
  <c r="S130" i="5"/>
  <c r="T130" i="5"/>
  <c r="U130" i="5"/>
  <c r="V130" i="5"/>
  <c r="Q131" i="5"/>
  <c r="R131" i="5"/>
  <c r="S131" i="5"/>
  <c r="T131" i="5"/>
  <c r="U131" i="5"/>
  <c r="V131" i="5"/>
  <c r="Q132" i="5"/>
  <c r="R132" i="5"/>
  <c r="S132" i="5"/>
  <c r="T132" i="5"/>
  <c r="U132" i="5"/>
  <c r="V132" i="5"/>
  <c r="Q133" i="5"/>
  <c r="R133" i="5"/>
  <c r="S133" i="5"/>
  <c r="T133" i="5"/>
  <c r="U133" i="5"/>
  <c r="V133" i="5"/>
  <c r="Q134" i="5"/>
  <c r="R134" i="5"/>
  <c r="S134" i="5"/>
  <c r="T134" i="5"/>
  <c r="U134" i="5"/>
  <c r="V134" i="5"/>
  <c r="Q135" i="5"/>
  <c r="R135" i="5"/>
  <c r="S135" i="5"/>
  <c r="T135" i="5"/>
  <c r="U135" i="5"/>
  <c r="V135" i="5"/>
  <c r="Q136" i="5"/>
  <c r="R136" i="5"/>
  <c r="S136" i="5"/>
  <c r="T136" i="5"/>
  <c r="U136" i="5"/>
  <c r="V136" i="5"/>
  <c r="Q137" i="5"/>
  <c r="R137" i="5"/>
  <c r="S137" i="5"/>
  <c r="T137" i="5"/>
  <c r="U137" i="5"/>
  <c r="V137" i="5"/>
  <c r="Q138" i="5"/>
  <c r="R138" i="5"/>
  <c r="S138" i="5"/>
  <c r="T138" i="5"/>
  <c r="U138" i="5"/>
  <c r="V138" i="5"/>
  <c r="Q139" i="5"/>
  <c r="R139" i="5"/>
  <c r="S139" i="5"/>
  <c r="T139" i="5"/>
  <c r="U139" i="5"/>
  <c r="V139" i="5"/>
  <c r="L4" i="5" a="1"/>
  <c r="L4" i="5" s="1"/>
  <c r="AA11" i="28"/>
  <c r="AB11" i="28" s="1"/>
  <c r="J9" i="27"/>
  <c r="K9" i="27" s="1"/>
  <c r="AA11" i="5"/>
  <c r="AB11" i="5" s="1"/>
  <c r="J9" i="8"/>
  <c r="K9" i="8" s="1"/>
  <c r="K9" i="26"/>
  <c r="L9" i="26" s="1"/>
  <c r="K9" i="4"/>
  <c r="L9" i="4" s="1"/>
  <c r="B3" i="16"/>
  <c r="B4" i="16"/>
  <c r="AL19" i="3"/>
  <c r="J10" i="8" l="1"/>
  <c r="K10" i="31"/>
  <c r="L10" i="31" s="1"/>
  <c r="K10" i="29"/>
  <c r="W85" i="28"/>
  <c r="W130" i="28"/>
  <c r="W55" i="28"/>
  <c r="W22" i="28"/>
  <c r="W135" i="28"/>
  <c r="W87" i="28"/>
  <c r="W79" i="28"/>
  <c r="W71" i="28"/>
  <c r="W63" i="28"/>
  <c r="W127" i="28"/>
  <c r="W78" i="28"/>
  <c r="W139" i="28"/>
  <c r="W66" i="28"/>
  <c r="W38" i="28"/>
  <c r="W30" i="28"/>
  <c r="W23" i="28"/>
  <c r="W39" i="28"/>
  <c r="W31" i="28"/>
  <c r="W112" i="28"/>
  <c r="W75" i="28"/>
  <c r="W113" i="28"/>
  <c r="W111" i="28"/>
  <c r="AA12" i="28"/>
  <c r="J10" i="27"/>
  <c r="K10" i="27" s="1"/>
  <c r="K10" i="26"/>
  <c r="K10" i="32"/>
  <c r="L10" i="32" s="1"/>
  <c r="K10" i="30"/>
  <c r="AA12" i="5"/>
  <c r="K10" i="4"/>
  <c r="W104" i="28"/>
  <c r="W77" i="28"/>
  <c r="W76" i="28"/>
  <c r="W26" i="28"/>
  <c r="W133" i="28"/>
  <c r="W114" i="28"/>
  <c r="W96" i="28"/>
  <c r="W69" i="28"/>
  <c r="W62" i="28"/>
  <c r="W49" i="28"/>
  <c r="W27" i="28"/>
  <c r="W8" i="28"/>
  <c r="W124" i="28"/>
  <c r="W115" i="28"/>
  <c r="W89" i="28"/>
  <c r="W61" i="28"/>
  <c r="W50" i="28"/>
  <c r="W28" i="28"/>
  <c r="W18" i="28"/>
  <c r="W9" i="28"/>
  <c r="W136" i="28"/>
  <c r="W117" i="28"/>
  <c r="W116" i="28"/>
  <c r="W110" i="28"/>
  <c r="W107" i="28"/>
  <c r="W98" i="28"/>
  <c r="W81" i="28"/>
  <c r="W80" i="28"/>
  <c r="W51" i="28"/>
  <c r="W41" i="28"/>
  <c r="W19" i="28"/>
  <c r="W10" i="28"/>
  <c r="W131" i="28"/>
  <c r="W132" i="28"/>
  <c r="W97" i="28"/>
  <c r="W68" i="28"/>
  <c r="W59" i="28"/>
  <c r="W4" i="28"/>
  <c r="W88" i="28"/>
  <c r="W60" i="28"/>
  <c r="W40" i="28"/>
  <c r="W29" i="28"/>
  <c r="W137" i="28"/>
  <c r="W128" i="28"/>
  <c r="W109" i="28"/>
  <c r="W108" i="28"/>
  <c r="W102" i="28"/>
  <c r="W99" i="28"/>
  <c r="W90" i="28"/>
  <c r="W73" i="28"/>
  <c r="W72" i="28"/>
  <c r="W53" i="28"/>
  <c r="W52" i="28"/>
  <c r="W42" i="28"/>
  <c r="W32" i="28"/>
  <c r="W21" i="28"/>
  <c r="W20" i="28"/>
  <c r="W11" i="28"/>
  <c r="W67" i="28"/>
  <c r="W48" i="28"/>
  <c r="W37" i="28"/>
  <c r="W17" i="28"/>
  <c r="W126" i="28"/>
  <c r="W129" i="28"/>
  <c r="W120" i="28"/>
  <c r="W101" i="28"/>
  <c r="W100" i="28"/>
  <c r="W94" i="28"/>
  <c r="W91" i="28"/>
  <c r="W82" i="28"/>
  <c r="W65" i="28"/>
  <c r="W64" i="28"/>
  <c r="W43" i="28"/>
  <c r="W33" i="28"/>
  <c r="W12" i="28"/>
  <c r="W122" i="28"/>
  <c r="W105" i="28"/>
  <c r="W70" i="28"/>
  <c r="W58" i="28"/>
  <c r="W36" i="28"/>
  <c r="W16" i="28"/>
  <c r="W134" i="28"/>
  <c r="W123" i="28"/>
  <c r="W125" i="28"/>
  <c r="W118" i="28"/>
  <c r="W106" i="28"/>
  <c r="W138" i="28"/>
  <c r="W121" i="28"/>
  <c r="W93" i="28"/>
  <c r="W92" i="28"/>
  <c r="W86" i="28"/>
  <c r="W83" i="28"/>
  <c r="W74" i="28"/>
  <c r="W57" i="28"/>
  <c r="W56" i="28"/>
  <c r="W45" i="28"/>
  <c r="W44" i="28"/>
  <c r="W34" i="28"/>
  <c r="W24" i="28"/>
  <c r="W13" i="28"/>
  <c r="W5" i="28"/>
  <c r="G5" i="32"/>
  <c r="G10" i="32"/>
  <c r="A10" i="32" s="1"/>
  <c r="G18" i="32"/>
  <c r="A18" i="32" s="1"/>
  <c r="G20" i="32"/>
  <c r="A20" i="32" s="1"/>
  <c r="G25" i="32"/>
  <c r="A25" i="32" s="1"/>
  <c r="G26" i="32"/>
  <c r="A26" i="32" s="1"/>
  <c r="G33" i="32"/>
  <c r="A33" i="32" s="1"/>
  <c r="G36" i="32"/>
  <c r="A36" i="32" s="1"/>
  <c r="G42" i="32"/>
  <c r="A42" i="32" s="1"/>
  <c r="G50" i="32"/>
  <c r="A50" i="32" s="1"/>
  <c r="G52" i="32"/>
  <c r="A52" i="32" s="1"/>
  <c r="G57" i="32"/>
  <c r="A57" i="32" s="1"/>
  <c r="G58" i="32"/>
  <c r="A58" i="32" s="1"/>
  <c r="G65" i="32"/>
  <c r="A65" i="32" s="1"/>
  <c r="G68" i="32"/>
  <c r="A68" i="32" s="1"/>
  <c r="G74" i="32"/>
  <c r="A74" i="32" s="1"/>
  <c r="G82" i="32"/>
  <c r="A82" i="32" s="1"/>
  <c r="G84" i="32"/>
  <c r="A84" i="32" s="1"/>
  <c r="G89" i="32"/>
  <c r="A89" i="32" s="1"/>
  <c r="G90" i="32"/>
  <c r="A90" i="32" s="1"/>
  <c r="G97" i="32"/>
  <c r="A97" i="32" s="1"/>
  <c r="G100" i="32"/>
  <c r="A100" i="32" s="1"/>
  <c r="G101" i="32"/>
  <c r="A101" i="32" s="1"/>
  <c r="G106" i="32"/>
  <c r="A106" i="32" s="1"/>
  <c r="G108" i="32"/>
  <c r="A108" i="32" s="1"/>
  <c r="G109" i="32"/>
  <c r="A109" i="32" s="1"/>
  <c r="G114" i="32"/>
  <c r="A114" i="32" s="1"/>
  <c r="G116" i="32"/>
  <c r="A116" i="32" s="1"/>
  <c r="G117" i="32"/>
  <c r="A117" i="32" s="1"/>
  <c r="G121" i="32"/>
  <c r="A121" i="32" s="1"/>
  <c r="G122" i="32"/>
  <c r="A122" i="32" s="1"/>
  <c r="G129" i="32"/>
  <c r="A129" i="32" s="1"/>
  <c r="G132" i="32"/>
  <c r="A132" i="32" s="1"/>
  <c r="G133" i="32"/>
  <c r="A133" i="32" s="1"/>
  <c r="G138" i="32"/>
  <c r="A138" i="32" s="1"/>
  <c r="G140" i="32"/>
  <c r="A140" i="32" s="1"/>
  <c r="G141" i="32"/>
  <c r="A141" i="32" s="1"/>
  <c r="G142" i="32"/>
  <c r="A142" i="32" s="1"/>
  <c r="G146" i="32"/>
  <c r="A146" i="32" s="1"/>
  <c r="G148" i="32"/>
  <c r="A148" i="32" s="1"/>
  <c r="G149" i="32"/>
  <c r="A149" i="32" s="1"/>
  <c r="I149" i="32"/>
  <c r="H149" i="32"/>
  <c r="H148" i="32"/>
  <c r="I148" i="32" s="1"/>
  <c r="I147" i="32"/>
  <c r="H147" i="32"/>
  <c r="G147" i="32"/>
  <c r="A147" i="32" s="1"/>
  <c r="I146" i="32"/>
  <c r="H146" i="32"/>
  <c r="I145" i="32"/>
  <c r="H145" i="32"/>
  <c r="G145" i="32"/>
  <c r="A145" i="32" s="1"/>
  <c r="H144" i="32"/>
  <c r="I144" i="32" s="1"/>
  <c r="G144" i="32"/>
  <c r="A144" i="32" s="1"/>
  <c r="H143" i="32"/>
  <c r="I143" i="32" s="1"/>
  <c r="G143" i="32"/>
  <c r="A143" i="32"/>
  <c r="H142" i="32"/>
  <c r="I142" i="32" s="1"/>
  <c r="I141" i="32"/>
  <c r="H141" i="32"/>
  <c r="H140" i="32"/>
  <c r="I140" i="32" s="1"/>
  <c r="I139" i="32"/>
  <c r="H139" i="32"/>
  <c r="G139" i="32"/>
  <c r="A139" i="32" s="1"/>
  <c r="I138" i="32"/>
  <c r="H138" i="32"/>
  <c r="I137" i="32"/>
  <c r="H137" i="32"/>
  <c r="G137" i="32"/>
  <c r="A137" i="32" s="1"/>
  <c r="H136" i="32"/>
  <c r="I136" i="32" s="1"/>
  <c r="G136" i="32"/>
  <c r="A136" i="32" s="1"/>
  <c r="H135" i="32"/>
  <c r="I135" i="32" s="1"/>
  <c r="G135" i="32"/>
  <c r="A135" i="32" s="1"/>
  <c r="H134" i="32"/>
  <c r="I134" i="32" s="1"/>
  <c r="G134" i="32"/>
  <c r="A134" i="32" s="1"/>
  <c r="I133" i="32"/>
  <c r="H133" i="32"/>
  <c r="H132" i="32"/>
  <c r="I132" i="32" s="1"/>
  <c r="I131" i="32"/>
  <c r="H131" i="32"/>
  <c r="G131" i="32"/>
  <c r="A131" i="32" s="1"/>
  <c r="I130" i="32"/>
  <c r="H130" i="32"/>
  <c r="G130" i="32"/>
  <c r="A130" i="32" s="1"/>
  <c r="I129" i="32"/>
  <c r="H129" i="32"/>
  <c r="H128" i="32"/>
  <c r="I128" i="32" s="1"/>
  <c r="G128" i="32"/>
  <c r="A128" i="32" s="1"/>
  <c r="H127" i="32"/>
  <c r="I127" i="32" s="1"/>
  <c r="G127" i="32"/>
  <c r="A127" i="32" s="1"/>
  <c r="H126" i="32"/>
  <c r="I126" i="32" s="1"/>
  <c r="G126" i="32"/>
  <c r="A126" i="32" s="1"/>
  <c r="I125" i="32"/>
  <c r="H125" i="32"/>
  <c r="G125" i="32"/>
  <c r="A125" i="32" s="1"/>
  <c r="H124" i="32"/>
  <c r="I124" i="32" s="1"/>
  <c r="G124" i="32"/>
  <c r="A124" i="32" s="1"/>
  <c r="I123" i="32"/>
  <c r="H123" i="32"/>
  <c r="G123" i="32"/>
  <c r="A123" i="32" s="1"/>
  <c r="I122" i="32"/>
  <c r="H122" i="32"/>
  <c r="I121" i="32"/>
  <c r="H121" i="32"/>
  <c r="H120" i="32"/>
  <c r="I120" i="32" s="1"/>
  <c r="G120" i="32"/>
  <c r="A120" i="32" s="1"/>
  <c r="H119" i="32"/>
  <c r="I119" i="32" s="1"/>
  <c r="G119" i="32"/>
  <c r="A119" i="32" s="1"/>
  <c r="H118" i="32"/>
  <c r="I118" i="32" s="1"/>
  <c r="G118" i="32"/>
  <c r="A118" i="32" s="1"/>
  <c r="I117" i="32"/>
  <c r="H117" i="32"/>
  <c r="H116" i="32"/>
  <c r="I116" i="32" s="1"/>
  <c r="I115" i="32"/>
  <c r="H115" i="32"/>
  <c r="G115" i="32"/>
  <c r="A115" i="32" s="1"/>
  <c r="I114" i="32"/>
  <c r="H114" i="32"/>
  <c r="I113" i="32"/>
  <c r="H113" i="32"/>
  <c r="G113" i="32"/>
  <c r="A113" i="32" s="1"/>
  <c r="H112" i="32"/>
  <c r="I112" i="32" s="1"/>
  <c r="G112" i="32"/>
  <c r="A112" i="32" s="1"/>
  <c r="H111" i="32"/>
  <c r="I111" i="32" s="1"/>
  <c r="G111" i="32"/>
  <c r="A111" i="32"/>
  <c r="H110" i="32"/>
  <c r="I110" i="32" s="1"/>
  <c r="G110" i="32"/>
  <c r="A110" i="32" s="1"/>
  <c r="I109" i="32"/>
  <c r="H109" i="32"/>
  <c r="H108" i="32"/>
  <c r="I108" i="32" s="1"/>
  <c r="I107" i="32"/>
  <c r="H107" i="32"/>
  <c r="G107" i="32"/>
  <c r="A107" i="32" s="1"/>
  <c r="I106" i="32"/>
  <c r="H106" i="32"/>
  <c r="I105" i="32"/>
  <c r="H105" i="32"/>
  <c r="G105" i="32"/>
  <c r="A105" i="32" s="1"/>
  <c r="H104" i="32"/>
  <c r="I104" i="32" s="1"/>
  <c r="G104" i="32"/>
  <c r="A104" i="32" s="1"/>
  <c r="H103" i="32"/>
  <c r="I103" i="32" s="1"/>
  <c r="G103" i="32"/>
  <c r="A103" i="32" s="1"/>
  <c r="H102" i="32"/>
  <c r="I102" i="32" s="1"/>
  <c r="G102" i="32"/>
  <c r="A102" i="32" s="1"/>
  <c r="I101" i="32"/>
  <c r="H101" i="32"/>
  <c r="H100" i="32"/>
  <c r="I100" i="32" s="1"/>
  <c r="I99" i="32"/>
  <c r="H99" i="32"/>
  <c r="G99" i="32"/>
  <c r="A99" i="32" s="1"/>
  <c r="I98" i="32"/>
  <c r="H98" i="32"/>
  <c r="G98" i="32"/>
  <c r="A98" i="32" s="1"/>
  <c r="I97" i="32"/>
  <c r="H97" i="32"/>
  <c r="H96" i="32"/>
  <c r="I96" i="32" s="1"/>
  <c r="G96" i="32"/>
  <c r="A96" i="32" s="1"/>
  <c r="H95" i="32"/>
  <c r="I95" i="32" s="1"/>
  <c r="G95" i="32"/>
  <c r="A95" i="32" s="1"/>
  <c r="H94" i="32"/>
  <c r="I94" i="32" s="1"/>
  <c r="G94" i="32"/>
  <c r="A94" i="32" s="1"/>
  <c r="I93" i="32"/>
  <c r="H93" i="32"/>
  <c r="G93" i="32"/>
  <c r="A93" i="32" s="1"/>
  <c r="H92" i="32"/>
  <c r="I92" i="32" s="1"/>
  <c r="G92" i="32"/>
  <c r="A92" i="32" s="1"/>
  <c r="I91" i="32"/>
  <c r="H91" i="32"/>
  <c r="G91" i="32"/>
  <c r="A91" i="32" s="1"/>
  <c r="I90" i="32"/>
  <c r="H90" i="32"/>
  <c r="I89" i="32"/>
  <c r="H89" i="32"/>
  <c r="H88" i="32"/>
  <c r="I88" i="32" s="1"/>
  <c r="G88" i="32"/>
  <c r="A88" i="32" s="1"/>
  <c r="H87" i="32"/>
  <c r="I87" i="32" s="1"/>
  <c r="G87" i="32"/>
  <c r="A87" i="32" s="1"/>
  <c r="H86" i="32"/>
  <c r="I86" i="32" s="1"/>
  <c r="G86" i="32"/>
  <c r="A86" i="32" s="1"/>
  <c r="I85" i="32"/>
  <c r="H85" i="32"/>
  <c r="G85" i="32"/>
  <c r="A85" i="32" s="1"/>
  <c r="H84" i="32"/>
  <c r="I84" i="32" s="1"/>
  <c r="I83" i="32"/>
  <c r="H83" i="32"/>
  <c r="G83" i="32"/>
  <c r="A83" i="32" s="1"/>
  <c r="I82" i="32"/>
  <c r="H82" i="32"/>
  <c r="I81" i="32"/>
  <c r="H81" i="32"/>
  <c r="G81" i="32"/>
  <c r="A81" i="32" s="1"/>
  <c r="H80" i="32"/>
  <c r="I80" i="32" s="1"/>
  <c r="G80" i="32"/>
  <c r="A80" i="32" s="1"/>
  <c r="H79" i="32"/>
  <c r="I79" i="32" s="1"/>
  <c r="G79" i="32"/>
  <c r="A79" i="32" s="1"/>
  <c r="H78" i="32"/>
  <c r="I78" i="32" s="1"/>
  <c r="G78" i="32"/>
  <c r="A78" i="32" s="1"/>
  <c r="I77" i="32"/>
  <c r="H77" i="32"/>
  <c r="G77" i="32"/>
  <c r="A77" i="32" s="1"/>
  <c r="H76" i="32"/>
  <c r="I76" i="32" s="1"/>
  <c r="G76" i="32"/>
  <c r="A76" i="32" s="1"/>
  <c r="I75" i="32"/>
  <c r="H75" i="32"/>
  <c r="G75" i="32"/>
  <c r="A75" i="32" s="1"/>
  <c r="I74" i="32"/>
  <c r="H74" i="32"/>
  <c r="I73" i="32"/>
  <c r="H73" i="32"/>
  <c r="G73" i="32"/>
  <c r="A73" i="32" s="1"/>
  <c r="H72" i="32"/>
  <c r="I72" i="32" s="1"/>
  <c r="G72" i="32"/>
  <c r="A72" i="32" s="1"/>
  <c r="H71" i="32"/>
  <c r="I71" i="32" s="1"/>
  <c r="G71" i="32"/>
  <c r="A71" i="32" s="1"/>
  <c r="H70" i="32"/>
  <c r="I70" i="32" s="1"/>
  <c r="G70" i="32"/>
  <c r="A70" i="32" s="1"/>
  <c r="I69" i="32"/>
  <c r="H69" i="32"/>
  <c r="G69" i="32"/>
  <c r="A69" i="32"/>
  <c r="H68" i="32"/>
  <c r="I68" i="32" s="1"/>
  <c r="I67" i="32"/>
  <c r="H67" i="32"/>
  <c r="G67" i="32"/>
  <c r="A67" i="32" s="1"/>
  <c r="I66" i="32"/>
  <c r="H66" i="32"/>
  <c r="G66" i="32"/>
  <c r="A66" i="32" s="1"/>
  <c r="I65" i="32"/>
  <c r="H65" i="32"/>
  <c r="H64" i="32"/>
  <c r="I64" i="32" s="1"/>
  <c r="G64" i="32"/>
  <c r="A64" i="32" s="1"/>
  <c r="H63" i="32"/>
  <c r="I63" i="32" s="1"/>
  <c r="G63" i="32"/>
  <c r="A63" i="32"/>
  <c r="H62" i="32"/>
  <c r="I62" i="32" s="1"/>
  <c r="G62" i="32"/>
  <c r="A62" i="32" s="1"/>
  <c r="I61" i="32"/>
  <c r="H61" i="32"/>
  <c r="G61" i="32"/>
  <c r="A61" i="32" s="1"/>
  <c r="H60" i="32"/>
  <c r="I60" i="32" s="1"/>
  <c r="G60" i="32"/>
  <c r="A60" i="32" s="1"/>
  <c r="I59" i="32"/>
  <c r="H59" i="32"/>
  <c r="G59" i="32"/>
  <c r="A59" i="32" s="1"/>
  <c r="I58" i="32"/>
  <c r="H58" i="32"/>
  <c r="I57" i="32"/>
  <c r="H57" i="32"/>
  <c r="H56" i="32"/>
  <c r="I56" i="32" s="1"/>
  <c r="G56" i="32"/>
  <c r="A56" i="32" s="1"/>
  <c r="H55" i="32"/>
  <c r="I55" i="32" s="1"/>
  <c r="G55" i="32"/>
  <c r="A55" i="32" s="1"/>
  <c r="H54" i="32"/>
  <c r="I54" i="32" s="1"/>
  <c r="G54" i="32"/>
  <c r="A54" i="32" s="1"/>
  <c r="I53" i="32"/>
  <c r="H53" i="32"/>
  <c r="G53" i="32"/>
  <c r="A53" i="32"/>
  <c r="H52" i="32"/>
  <c r="I52" i="32" s="1"/>
  <c r="I51" i="32"/>
  <c r="H51" i="32"/>
  <c r="G51" i="32"/>
  <c r="A51" i="32" s="1"/>
  <c r="I50" i="32"/>
  <c r="H50" i="32"/>
  <c r="I49" i="32"/>
  <c r="H49" i="32"/>
  <c r="G49" i="32"/>
  <c r="A49" i="32" s="1"/>
  <c r="H48" i="32"/>
  <c r="I48" i="32" s="1"/>
  <c r="G48" i="32"/>
  <c r="A48" i="32" s="1"/>
  <c r="H47" i="32"/>
  <c r="I47" i="32" s="1"/>
  <c r="G47" i="32"/>
  <c r="A47" i="32"/>
  <c r="H46" i="32"/>
  <c r="I46" i="32" s="1"/>
  <c r="G46" i="32"/>
  <c r="A46" i="32" s="1"/>
  <c r="I45" i="32"/>
  <c r="H45" i="32"/>
  <c r="G45" i="32"/>
  <c r="A45" i="32" s="1"/>
  <c r="H44" i="32"/>
  <c r="I44" i="32" s="1"/>
  <c r="G44" i="32"/>
  <c r="A44" i="32" s="1"/>
  <c r="I43" i="32"/>
  <c r="H43" i="32"/>
  <c r="G43" i="32"/>
  <c r="A43" i="32" s="1"/>
  <c r="I42" i="32"/>
  <c r="H42" i="32"/>
  <c r="I41" i="32"/>
  <c r="H41" i="32"/>
  <c r="G41" i="32"/>
  <c r="A41" i="32" s="1"/>
  <c r="H40" i="32"/>
  <c r="I40" i="32" s="1"/>
  <c r="G40" i="32"/>
  <c r="A40" i="32" s="1"/>
  <c r="H39" i="32"/>
  <c r="I39" i="32" s="1"/>
  <c r="G39" i="32"/>
  <c r="A39" i="32" s="1"/>
  <c r="H38" i="32"/>
  <c r="I38" i="32" s="1"/>
  <c r="G38" i="32"/>
  <c r="A38" i="32" s="1"/>
  <c r="I37" i="32"/>
  <c r="H37" i="32"/>
  <c r="G37" i="32"/>
  <c r="A37" i="32" s="1"/>
  <c r="H36" i="32"/>
  <c r="I36" i="32" s="1"/>
  <c r="I35" i="32"/>
  <c r="H35" i="32"/>
  <c r="G35" i="32"/>
  <c r="A35" i="32" s="1"/>
  <c r="I34" i="32"/>
  <c r="H34" i="32"/>
  <c r="G34" i="32"/>
  <c r="A34" i="32" s="1"/>
  <c r="I33" i="32"/>
  <c r="H33" i="32"/>
  <c r="H32" i="32"/>
  <c r="I32" i="32" s="1"/>
  <c r="G32" i="32"/>
  <c r="A32" i="32" s="1"/>
  <c r="H31" i="32"/>
  <c r="I31" i="32" s="1"/>
  <c r="G31" i="32"/>
  <c r="A31" i="32"/>
  <c r="H30" i="32"/>
  <c r="I30" i="32" s="1"/>
  <c r="G30" i="32"/>
  <c r="A30" i="32" s="1"/>
  <c r="I29" i="32"/>
  <c r="H29" i="32"/>
  <c r="G29" i="32"/>
  <c r="A29" i="32" s="1"/>
  <c r="H28" i="32"/>
  <c r="I28" i="32" s="1"/>
  <c r="G28" i="32"/>
  <c r="A28" i="32" s="1"/>
  <c r="I27" i="32"/>
  <c r="H27" i="32"/>
  <c r="G27" i="32"/>
  <c r="A27" i="32" s="1"/>
  <c r="I26" i="32"/>
  <c r="H26" i="32"/>
  <c r="I25" i="32"/>
  <c r="H25" i="32"/>
  <c r="H24" i="32"/>
  <c r="I24" i="32" s="1"/>
  <c r="G24" i="32"/>
  <c r="A24" i="32" s="1"/>
  <c r="H23" i="32"/>
  <c r="I23" i="32" s="1"/>
  <c r="G23" i="32"/>
  <c r="A23" i="32" s="1"/>
  <c r="H22" i="32"/>
  <c r="I22" i="32" s="1"/>
  <c r="G22" i="32"/>
  <c r="A22" i="32" s="1"/>
  <c r="I21" i="32"/>
  <c r="H21" i="32"/>
  <c r="G21" i="32"/>
  <c r="A21" i="32"/>
  <c r="H20" i="32"/>
  <c r="I20" i="32" s="1"/>
  <c r="I19" i="32"/>
  <c r="H19" i="32"/>
  <c r="G19" i="32"/>
  <c r="A19" i="32" s="1"/>
  <c r="I18" i="32"/>
  <c r="H18" i="32"/>
  <c r="I17" i="32"/>
  <c r="H17" i="32"/>
  <c r="G17" i="32"/>
  <c r="A17" i="32" s="1"/>
  <c r="H16" i="32"/>
  <c r="I16" i="32" s="1"/>
  <c r="G16" i="32"/>
  <c r="A16" i="32" s="1"/>
  <c r="H15" i="32"/>
  <c r="I15" i="32" s="1"/>
  <c r="G15" i="32"/>
  <c r="A15" i="32" s="1"/>
  <c r="H14" i="32"/>
  <c r="I14" i="32" s="1"/>
  <c r="G14" i="32"/>
  <c r="A14" i="32" s="1"/>
  <c r="I13" i="32"/>
  <c r="H13" i="32"/>
  <c r="G13" i="32"/>
  <c r="A13" i="32" s="1"/>
  <c r="H12" i="32"/>
  <c r="I12" i="32" s="1"/>
  <c r="G12" i="32"/>
  <c r="A12" i="32" s="1"/>
  <c r="I11" i="32"/>
  <c r="H11" i="32"/>
  <c r="G11" i="32"/>
  <c r="A11" i="32" s="1"/>
  <c r="I10" i="32"/>
  <c r="H10" i="32"/>
  <c r="H9" i="32"/>
  <c r="I9" i="32" s="1"/>
  <c r="G9" i="32"/>
  <c r="H8" i="32"/>
  <c r="I8" i="32" s="1"/>
  <c r="G8" i="32"/>
  <c r="L7" i="32"/>
  <c r="H7" i="32"/>
  <c r="I7" i="32" s="1"/>
  <c r="G7" i="32"/>
  <c r="L6" i="32"/>
  <c r="H6" i="32"/>
  <c r="G6" i="32"/>
  <c r="H5" i="32"/>
  <c r="H4" i="32"/>
  <c r="H149" i="31"/>
  <c r="G149" i="31"/>
  <c r="A149" i="31" s="1"/>
  <c r="H148" i="31"/>
  <c r="G148" i="31"/>
  <c r="A148" i="31" s="1"/>
  <c r="H147" i="31"/>
  <c r="G147" i="31"/>
  <c r="A147" i="31" s="1"/>
  <c r="H146" i="31"/>
  <c r="G146" i="31"/>
  <c r="A146" i="31" s="1"/>
  <c r="H145" i="31"/>
  <c r="I145" i="31" s="1"/>
  <c r="G145" i="31"/>
  <c r="A145" i="31" s="1"/>
  <c r="H144" i="31"/>
  <c r="G144" i="31"/>
  <c r="A144" i="31" s="1"/>
  <c r="H143" i="31"/>
  <c r="G143" i="31"/>
  <c r="A143" i="31" s="1"/>
  <c r="H142" i="31"/>
  <c r="I142" i="31" s="1"/>
  <c r="G142" i="31"/>
  <c r="A142" i="31" s="1"/>
  <c r="H141" i="31"/>
  <c r="G141" i="31"/>
  <c r="A141" i="31" s="1"/>
  <c r="H140" i="31"/>
  <c r="I140" i="31" s="1"/>
  <c r="G140" i="31"/>
  <c r="A140" i="31" s="1"/>
  <c r="H139" i="31"/>
  <c r="G139" i="31"/>
  <c r="A139" i="31" s="1"/>
  <c r="H138" i="31"/>
  <c r="G138" i="31"/>
  <c r="A138" i="31" s="1"/>
  <c r="H137" i="31"/>
  <c r="G137" i="31"/>
  <c r="A137" i="31" s="1"/>
  <c r="H136" i="31"/>
  <c r="I136" i="31" s="1"/>
  <c r="G136" i="31"/>
  <c r="A136" i="31" s="1"/>
  <c r="H135" i="31"/>
  <c r="G135" i="31"/>
  <c r="A135" i="31" s="1"/>
  <c r="H134" i="31"/>
  <c r="G134" i="31"/>
  <c r="A134" i="31" s="1"/>
  <c r="H133" i="31"/>
  <c r="G133" i="31"/>
  <c r="A133" i="31" s="1"/>
  <c r="H132" i="31"/>
  <c r="G132" i="31"/>
  <c r="A132" i="31" s="1"/>
  <c r="H131" i="31"/>
  <c r="G131" i="31"/>
  <c r="A131" i="31" s="1"/>
  <c r="H130" i="31"/>
  <c r="I130" i="31" s="1"/>
  <c r="G130" i="31"/>
  <c r="A130" i="31" s="1"/>
  <c r="H129" i="31"/>
  <c r="I129" i="31" s="1"/>
  <c r="G129" i="31"/>
  <c r="A129" i="31" s="1"/>
  <c r="H128" i="31"/>
  <c r="I128" i="31" s="1"/>
  <c r="G128" i="31"/>
  <c r="A128" i="31" s="1"/>
  <c r="H127" i="31"/>
  <c r="G127" i="31"/>
  <c r="A127" i="31" s="1"/>
  <c r="H126" i="31"/>
  <c r="G126" i="31"/>
  <c r="A126" i="31" s="1"/>
  <c r="H125" i="31"/>
  <c r="G125" i="31"/>
  <c r="A125" i="31" s="1"/>
  <c r="H124" i="31"/>
  <c r="I124" i="31" s="1"/>
  <c r="G124" i="31"/>
  <c r="A124" i="31" s="1"/>
  <c r="H123" i="31"/>
  <c r="G123" i="31"/>
  <c r="A123" i="31" s="1"/>
  <c r="H122" i="31"/>
  <c r="I122" i="31" s="1"/>
  <c r="G122" i="31"/>
  <c r="A122" i="31" s="1"/>
  <c r="H121" i="31"/>
  <c r="I121" i="31" s="1"/>
  <c r="G121" i="31"/>
  <c r="A121" i="31" s="1"/>
  <c r="H120" i="31"/>
  <c r="G120" i="31"/>
  <c r="A120" i="31" s="1"/>
  <c r="H119" i="31"/>
  <c r="G119" i="31"/>
  <c r="A119" i="31" s="1"/>
  <c r="H118" i="31"/>
  <c r="I118" i="31" s="1"/>
  <c r="G118" i="31"/>
  <c r="A118" i="31" s="1"/>
  <c r="H117" i="31"/>
  <c r="G117" i="31"/>
  <c r="A117" i="31" s="1"/>
  <c r="H116" i="31"/>
  <c r="I116" i="31" s="1"/>
  <c r="G116" i="31"/>
  <c r="A116" i="31" s="1"/>
  <c r="H115" i="31"/>
  <c r="G115" i="31"/>
  <c r="A115" i="31" s="1"/>
  <c r="H114" i="31"/>
  <c r="I114" i="31" s="1"/>
  <c r="G114" i="31"/>
  <c r="A114" i="31" s="1"/>
  <c r="H113" i="31"/>
  <c r="G113" i="31"/>
  <c r="A113" i="31" s="1"/>
  <c r="H112" i="31"/>
  <c r="G112" i="31"/>
  <c r="A112" i="31" s="1"/>
  <c r="H111" i="31"/>
  <c r="G111" i="31"/>
  <c r="A111" i="31" s="1"/>
  <c r="H110" i="31"/>
  <c r="I110" i="31" s="1"/>
  <c r="G110" i="31"/>
  <c r="A110" i="31" s="1"/>
  <c r="H109" i="31"/>
  <c r="G109" i="31"/>
  <c r="A109" i="31" s="1"/>
  <c r="H108" i="31"/>
  <c r="G108" i="31"/>
  <c r="A108" i="31" s="1"/>
  <c r="H107" i="31"/>
  <c r="G107" i="31"/>
  <c r="A107" i="31" s="1"/>
  <c r="H106" i="31"/>
  <c r="G106" i="31"/>
  <c r="A106" i="31" s="1"/>
  <c r="H105" i="31"/>
  <c r="G105" i="31"/>
  <c r="A105" i="31" s="1"/>
  <c r="H104" i="31"/>
  <c r="I104" i="31" s="1"/>
  <c r="G104" i="31"/>
  <c r="A104" i="31" s="1"/>
  <c r="H103" i="31"/>
  <c r="G103" i="31"/>
  <c r="A103" i="31" s="1"/>
  <c r="H102" i="31"/>
  <c r="I102" i="31" s="1"/>
  <c r="G102" i="31"/>
  <c r="A102" i="31" s="1"/>
  <c r="H101" i="31"/>
  <c r="G101" i="31"/>
  <c r="A101" i="31" s="1"/>
  <c r="H100" i="31"/>
  <c r="G100" i="31"/>
  <c r="A100" i="31" s="1"/>
  <c r="H99" i="31"/>
  <c r="G99" i="31"/>
  <c r="A99" i="31" s="1"/>
  <c r="H98" i="31"/>
  <c r="I98" i="31" s="1"/>
  <c r="G98" i="31"/>
  <c r="A98" i="31" s="1"/>
  <c r="H97" i="31"/>
  <c r="I97" i="31" s="1"/>
  <c r="G97" i="31"/>
  <c r="A97" i="31" s="1"/>
  <c r="H96" i="31"/>
  <c r="I96" i="31" s="1"/>
  <c r="G96" i="31"/>
  <c r="A96" i="31" s="1"/>
  <c r="H95" i="31"/>
  <c r="G95" i="31"/>
  <c r="A95" i="31" s="1"/>
  <c r="H94" i="31"/>
  <c r="G94" i="31"/>
  <c r="A94" i="31" s="1"/>
  <c r="H93" i="31"/>
  <c r="G93" i="31"/>
  <c r="A93" i="31" s="1"/>
  <c r="H92" i="31"/>
  <c r="I92" i="31" s="1"/>
  <c r="G92" i="31"/>
  <c r="A92" i="31" s="1"/>
  <c r="H91" i="31"/>
  <c r="G91" i="31"/>
  <c r="A91" i="31" s="1"/>
  <c r="H90" i="31"/>
  <c r="I90" i="31" s="1"/>
  <c r="G90" i="31"/>
  <c r="A90" i="31" s="1"/>
  <c r="H89" i="31"/>
  <c r="I89" i="31" s="1"/>
  <c r="G89" i="31"/>
  <c r="A89" i="31" s="1"/>
  <c r="H88" i="31"/>
  <c r="I88" i="31" s="1"/>
  <c r="G88" i="31"/>
  <c r="A88" i="31" s="1"/>
  <c r="H87" i="31"/>
  <c r="G87" i="31"/>
  <c r="A87" i="31" s="1"/>
  <c r="H86" i="31"/>
  <c r="I86" i="31" s="1"/>
  <c r="G86" i="31"/>
  <c r="A86" i="31" s="1"/>
  <c r="H85" i="31"/>
  <c r="G85" i="31"/>
  <c r="A85" i="31" s="1"/>
  <c r="H84" i="31"/>
  <c r="I84" i="31" s="1"/>
  <c r="G84" i="31"/>
  <c r="A84" i="31" s="1"/>
  <c r="H83" i="31"/>
  <c r="G83" i="31"/>
  <c r="A83" i="31" s="1"/>
  <c r="H82" i="31"/>
  <c r="G82" i="31"/>
  <c r="A82" i="31" s="1"/>
  <c r="H81" i="31"/>
  <c r="I81" i="31" s="1"/>
  <c r="G81" i="31"/>
  <c r="A81" i="31" s="1"/>
  <c r="H80" i="31"/>
  <c r="G80" i="31"/>
  <c r="A80" i="31" s="1"/>
  <c r="H79" i="31"/>
  <c r="G79" i="31"/>
  <c r="A79" i="31" s="1"/>
  <c r="H78" i="31"/>
  <c r="I78" i="31" s="1"/>
  <c r="G78" i="31"/>
  <c r="A78" i="31" s="1"/>
  <c r="H77" i="31"/>
  <c r="G77" i="31"/>
  <c r="A77" i="31" s="1"/>
  <c r="H76" i="31"/>
  <c r="I76" i="31" s="1"/>
  <c r="G76" i="31"/>
  <c r="A76" i="31" s="1"/>
  <c r="H75" i="31"/>
  <c r="G75" i="31"/>
  <c r="A75" i="31" s="1"/>
  <c r="H74" i="31"/>
  <c r="G74" i="31"/>
  <c r="A74" i="31" s="1"/>
  <c r="H73" i="31"/>
  <c r="G73" i="31"/>
  <c r="A73" i="31" s="1"/>
  <c r="H72" i="31"/>
  <c r="I72" i="31" s="1"/>
  <c r="G72" i="31"/>
  <c r="A72" i="31" s="1"/>
  <c r="H71" i="31"/>
  <c r="G71" i="31"/>
  <c r="A71" i="31" s="1"/>
  <c r="H70" i="31"/>
  <c r="G70" i="31"/>
  <c r="A70" i="31" s="1"/>
  <c r="H69" i="31"/>
  <c r="G69" i="31"/>
  <c r="A69" i="31" s="1"/>
  <c r="H68" i="31"/>
  <c r="G68" i="31"/>
  <c r="A68" i="31" s="1"/>
  <c r="H67" i="31"/>
  <c r="G67" i="31"/>
  <c r="A67" i="31" s="1"/>
  <c r="H66" i="31"/>
  <c r="I66" i="31" s="1"/>
  <c r="G66" i="31"/>
  <c r="A66" i="31" s="1"/>
  <c r="H65" i="31"/>
  <c r="I65" i="31" s="1"/>
  <c r="G65" i="31"/>
  <c r="A65" i="31" s="1"/>
  <c r="H64" i="31"/>
  <c r="I64" i="31" s="1"/>
  <c r="G64" i="31"/>
  <c r="A64" i="31" s="1"/>
  <c r="H63" i="31"/>
  <c r="G63" i="31"/>
  <c r="A63" i="31" s="1"/>
  <c r="H62" i="31"/>
  <c r="G62" i="31"/>
  <c r="A62" i="31" s="1"/>
  <c r="H61" i="31"/>
  <c r="G61" i="31"/>
  <c r="A61" i="31" s="1"/>
  <c r="H60" i="31"/>
  <c r="I60" i="31" s="1"/>
  <c r="G60" i="31"/>
  <c r="A60" i="31" s="1"/>
  <c r="H59" i="31"/>
  <c r="G59" i="31"/>
  <c r="A59" i="31" s="1"/>
  <c r="H58" i="31"/>
  <c r="I58" i="31" s="1"/>
  <c r="G58" i="31"/>
  <c r="A58" i="31" s="1"/>
  <c r="H57" i="31"/>
  <c r="I57" i="31" s="1"/>
  <c r="G57" i="31"/>
  <c r="A57" i="31" s="1"/>
  <c r="H56" i="31"/>
  <c r="G56" i="31"/>
  <c r="A56" i="31" s="1"/>
  <c r="H55" i="31"/>
  <c r="G55" i="31"/>
  <c r="A55" i="31" s="1"/>
  <c r="H54" i="31"/>
  <c r="I54" i="31" s="1"/>
  <c r="G54" i="31"/>
  <c r="A54" i="31" s="1"/>
  <c r="H53" i="31"/>
  <c r="G53" i="31"/>
  <c r="A53" i="31" s="1"/>
  <c r="H52" i="31"/>
  <c r="I52" i="31" s="1"/>
  <c r="G52" i="31"/>
  <c r="A52" i="31" s="1"/>
  <c r="H51" i="31"/>
  <c r="G51" i="31"/>
  <c r="A51" i="31" s="1"/>
  <c r="H50" i="31"/>
  <c r="I50" i="31" s="1"/>
  <c r="G50" i="31"/>
  <c r="A50" i="31" s="1"/>
  <c r="H49" i="31"/>
  <c r="G49" i="31"/>
  <c r="A49" i="31" s="1"/>
  <c r="H48" i="31"/>
  <c r="G48" i="31"/>
  <c r="A48" i="31" s="1"/>
  <c r="H47" i="31"/>
  <c r="G47" i="31"/>
  <c r="A47" i="31" s="1"/>
  <c r="H46" i="31"/>
  <c r="I46" i="31" s="1"/>
  <c r="G46" i="31"/>
  <c r="A46" i="31" s="1"/>
  <c r="H45" i="31"/>
  <c r="G45" i="31"/>
  <c r="A45" i="31" s="1"/>
  <c r="H44" i="31"/>
  <c r="G44" i="31"/>
  <c r="A44" i="31" s="1"/>
  <c r="H43" i="31"/>
  <c r="G43" i="31"/>
  <c r="A43" i="31" s="1"/>
  <c r="H42" i="31"/>
  <c r="G42" i="31"/>
  <c r="A42" i="31" s="1"/>
  <c r="H41" i="31"/>
  <c r="G41" i="31"/>
  <c r="A41" i="31" s="1"/>
  <c r="H40" i="31"/>
  <c r="I40" i="31" s="1"/>
  <c r="G40" i="31"/>
  <c r="A40" i="31" s="1"/>
  <c r="H39" i="31"/>
  <c r="G39" i="31"/>
  <c r="A39" i="31" s="1"/>
  <c r="H38" i="31"/>
  <c r="I38" i="31" s="1"/>
  <c r="G38" i="31"/>
  <c r="A38" i="31" s="1"/>
  <c r="H37" i="31"/>
  <c r="G37" i="31"/>
  <c r="A37" i="31" s="1"/>
  <c r="H36" i="31"/>
  <c r="G36" i="31"/>
  <c r="A36" i="31" s="1"/>
  <c r="H35" i="31"/>
  <c r="I35" i="31" s="1"/>
  <c r="G35" i="31"/>
  <c r="A35" i="31" s="1"/>
  <c r="H34" i="31"/>
  <c r="I34" i="31" s="1"/>
  <c r="G34" i="31"/>
  <c r="A34" i="31" s="1"/>
  <c r="H33" i="31"/>
  <c r="I33" i="31" s="1"/>
  <c r="G33" i="31"/>
  <c r="A33" i="31" s="1"/>
  <c r="H32" i="31"/>
  <c r="I32" i="31" s="1"/>
  <c r="G32" i="31"/>
  <c r="A32" i="31" s="1"/>
  <c r="H31" i="31"/>
  <c r="G31" i="31"/>
  <c r="A31" i="31" s="1"/>
  <c r="I30" i="31"/>
  <c r="H30" i="31"/>
  <c r="G30" i="31"/>
  <c r="A30" i="31" s="1"/>
  <c r="H29" i="31"/>
  <c r="G29" i="31"/>
  <c r="A29" i="31" s="1"/>
  <c r="H28" i="31"/>
  <c r="I28" i="31" s="1"/>
  <c r="G28" i="31"/>
  <c r="A28" i="31" s="1"/>
  <c r="H27" i="31"/>
  <c r="G27" i="31"/>
  <c r="A27" i="31" s="1"/>
  <c r="H26" i="31"/>
  <c r="I26" i="31" s="1"/>
  <c r="G26" i="31"/>
  <c r="A26" i="31" s="1"/>
  <c r="H25" i="31"/>
  <c r="I25" i="31" s="1"/>
  <c r="G25" i="31"/>
  <c r="A25" i="31" s="1"/>
  <c r="H24" i="31"/>
  <c r="I24" i="31" s="1"/>
  <c r="G24" i="31"/>
  <c r="A24" i="31" s="1"/>
  <c r="H23" i="31"/>
  <c r="G23" i="31"/>
  <c r="A23" i="31" s="1"/>
  <c r="H22" i="31"/>
  <c r="I22" i="31" s="1"/>
  <c r="G22" i="31"/>
  <c r="A22" i="31" s="1"/>
  <c r="H21" i="31"/>
  <c r="I21" i="31" s="1"/>
  <c r="G21" i="31"/>
  <c r="A21" i="31" s="1"/>
  <c r="H20" i="31"/>
  <c r="I20" i="31" s="1"/>
  <c r="G20" i="31"/>
  <c r="A20" i="31" s="1"/>
  <c r="H19" i="31"/>
  <c r="G19" i="31"/>
  <c r="A19" i="31" s="1"/>
  <c r="H18" i="31"/>
  <c r="G18" i="31"/>
  <c r="A18" i="31" s="1"/>
  <c r="H17" i="31"/>
  <c r="I17" i="31" s="1"/>
  <c r="G17" i="31"/>
  <c r="A17" i="31" s="1"/>
  <c r="H16" i="31"/>
  <c r="I16" i="31" s="1"/>
  <c r="G16" i="31"/>
  <c r="A16" i="31" s="1"/>
  <c r="H15" i="31"/>
  <c r="G15" i="31"/>
  <c r="A15" i="31" s="1"/>
  <c r="H14" i="31"/>
  <c r="I14" i="31" s="1"/>
  <c r="G14" i="31"/>
  <c r="A14" i="31" s="1"/>
  <c r="H13" i="31"/>
  <c r="G13" i="31"/>
  <c r="A13" i="31" s="1"/>
  <c r="H12" i="31"/>
  <c r="I12" i="31" s="1"/>
  <c r="G12" i="31"/>
  <c r="A12" i="31" s="1"/>
  <c r="H11" i="31"/>
  <c r="G11" i="31"/>
  <c r="A11" i="31" s="1"/>
  <c r="H10" i="31"/>
  <c r="I126" i="31" s="1"/>
  <c r="G10" i="31"/>
  <c r="A10" i="31" s="1"/>
  <c r="H9" i="31"/>
  <c r="G9" i="31"/>
  <c r="H8" i="31"/>
  <c r="G8" i="31"/>
  <c r="L7" i="31"/>
  <c r="H7" i="31"/>
  <c r="G7" i="31"/>
  <c r="L6" i="31"/>
  <c r="H6" i="31"/>
  <c r="G6" i="31"/>
  <c r="H5" i="31"/>
  <c r="G5" i="31"/>
  <c r="H4" i="31"/>
  <c r="G6" i="30"/>
  <c r="G9" i="30"/>
  <c r="G12" i="30"/>
  <c r="A12" i="30" s="1"/>
  <c r="G18" i="30"/>
  <c r="A18" i="30" s="1"/>
  <c r="G20" i="30"/>
  <c r="A20" i="30" s="1"/>
  <c r="G21" i="30"/>
  <c r="A21" i="30" s="1"/>
  <c r="G34" i="30"/>
  <c r="A34" i="30" s="1"/>
  <c r="G36" i="30"/>
  <c r="A36" i="30" s="1"/>
  <c r="G37" i="30"/>
  <c r="A37" i="30" s="1"/>
  <c r="G38" i="30"/>
  <c r="A38" i="30" s="1"/>
  <c r="G41" i="30"/>
  <c r="A41" i="30" s="1"/>
  <c r="G44" i="30"/>
  <c r="A44" i="30" s="1"/>
  <c r="G50" i="30"/>
  <c r="A50" i="30" s="1"/>
  <c r="G52" i="30"/>
  <c r="A52" i="30" s="1"/>
  <c r="G53" i="30"/>
  <c r="A53" i="30" s="1"/>
  <c r="G66" i="30"/>
  <c r="A66" i="30" s="1"/>
  <c r="G68" i="30"/>
  <c r="A68" i="30" s="1"/>
  <c r="G69" i="30"/>
  <c r="A69" i="30" s="1"/>
  <c r="G70" i="30"/>
  <c r="A70" i="30" s="1"/>
  <c r="G73" i="30"/>
  <c r="A73" i="30" s="1"/>
  <c r="G76" i="30"/>
  <c r="A76" i="30" s="1"/>
  <c r="G82" i="30"/>
  <c r="A82" i="30" s="1"/>
  <c r="G84" i="30"/>
  <c r="A84" i="30" s="1"/>
  <c r="G85" i="30"/>
  <c r="A85" i="30" s="1"/>
  <c r="G98" i="30"/>
  <c r="A98" i="30" s="1"/>
  <c r="G100" i="30"/>
  <c r="A100" i="30" s="1"/>
  <c r="G101" i="30"/>
  <c r="A101" i="30" s="1"/>
  <c r="G102" i="30"/>
  <c r="A102" i="30" s="1"/>
  <c r="G105" i="30"/>
  <c r="A105" i="30" s="1"/>
  <c r="G108" i="30"/>
  <c r="A108" i="30" s="1"/>
  <c r="G114" i="30"/>
  <c r="A114" i="30" s="1"/>
  <c r="G116" i="30"/>
  <c r="A116" i="30" s="1"/>
  <c r="G117" i="30"/>
  <c r="A117" i="30" s="1"/>
  <c r="G127" i="30"/>
  <c r="A127" i="30" s="1"/>
  <c r="G129" i="30"/>
  <c r="A129" i="30" s="1"/>
  <c r="G130" i="30"/>
  <c r="A130" i="30" s="1"/>
  <c r="G132" i="30"/>
  <c r="A132" i="30" s="1"/>
  <c r="G133" i="30"/>
  <c r="A133" i="30" s="1"/>
  <c r="G134" i="30"/>
  <c r="A134" i="30" s="1"/>
  <c r="G136" i="30"/>
  <c r="A136" i="30" s="1"/>
  <c r="G137" i="30"/>
  <c r="A137" i="30" s="1"/>
  <c r="G140" i="30"/>
  <c r="A140" i="30" s="1"/>
  <c r="G142" i="30"/>
  <c r="A142" i="30" s="1"/>
  <c r="G145" i="30"/>
  <c r="A145" i="30" s="1"/>
  <c r="G146" i="30"/>
  <c r="A146" i="30" s="1"/>
  <c r="G148" i="30"/>
  <c r="A148" i="30" s="1"/>
  <c r="G149" i="30"/>
  <c r="A149" i="30" s="1"/>
  <c r="H149" i="30"/>
  <c r="I149" i="30" s="1"/>
  <c r="H148" i="30"/>
  <c r="I148" i="30" s="1"/>
  <c r="H147" i="30"/>
  <c r="I147" i="30" s="1"/>
  <c r="G147" i="30"/>
  <c r="A147" i="30" s="1"/>
  <c r="I146" i="30"/>
  <c r="H146" i="30"/>
  <c r="I145" i="30"/>
  <c r="H145" i="30"/>
  <c r="I144" i="30"/>
  <c r="H144" i="30"/>
  <c r="G144" i="30"/>
  <c r="A144" i="30" s="1"/>
  <c r="H143" i="30"/>
  <c r="I143" i="30" s="1"/>
  <c r="G143" i="30"/>
  <c r="A143" i="30" s="1"/>
  <c r="I142" i="30"/>
  <c r="H142" i="30"/>
  <c r="H141" i="30"/>
  <c r="I141" i="30" s="1"/>
  <c r="G141" i="30"/>
  <c r="A141" i="30" s="1"/>
  <c r="I140" i="30"/>
  <c r="H140" i="30"/>
  <c r="H139" i="30"/>
  <c r="I139" i="30" s="1"/>
  <c r="G139" i="30"/>
  <c r="A139" i="30" s="1"/>
  <c r="I138" i="30"/>
  <c r="H138" i="30"/>
  <c r="G138" i="30"/>
  <c r="A138" i="30" s="1"/>
  <c r="I137" i="30"/>
  <c r="H137" i="30"/>
  <c r="I136" i="30"/>
  <c r="H136" i="30"/>
  <c r="H135" i="30"/>
  <c r="I135" i="30" s="1"/>
  <c r="G135" i="30"/>
  <c r="A135" i="30" s="1"/>
  <c r="I134" i="30"/>
  <c r="H134" i="30"/>
  <c r="H133" i="30"/>
  <c r="I133" i="30" s="1"/>
  <c r="I132" i="30"/>
  <c r="H132" i="30"/>
  <c r="H131" i="30"/>
  <c r="I131" i="30" s="1"/>
  <c r="G131" i="30"/>
  <c r="A131" i="30" s="1"/>
  <c r="I130" i="30"/>
  <c r="H130" i="30"/>
  <c r="I129" i="30"/>
  <c r="H129" i="30"/>
  <c r="I128" i="30"/>
  <c r="H128" i="30"/>
  <c r="G128" i="30"/>
  <c r="A128" i="30" s="1"/>
  <c r="H127" i="30"/>
  <c r="I127" i="30" s="1"/>
  <c r="I126" i="30"/>
  <c r="H126" i="30"/>
  <c r="G126" i="30"/>
  <c r="A126" i="30" s="1"/>
  <c r="H125" i="30"/>
  <c r="I125" i="30" s="1"/>
  <c r="G125" i="30"/>
  <c r="A125" i="30" s="1"/>
  <c r="I124" i="30"/>
  <c r="H124" i="30"/>
  <c r="G124" i="30"/>
  <c r="A124" i="30" s="1"/>
  <c r="H123" i="30"/>
  <c r="I123" i="30" s="1"/>
  <c r="G123" i="30"/>
  <c r="A123" i="30" s="1"/>
  <c r="I122" i="30"/>
  <c r="H122" i="30"/>
  <c r="G122" i="30"/>
  <c r="A122" i="30" s="1"/>
  <c r="I121" i="30"/>
  <c r="H121" i="30"/>
  <c r="G121" i="30"/>
  <c r="A121" i="30" s="1"/>
  <c r="I120" i="30"/>
  <c r="H120" i="30"/>
  <c r="G120" i="30"/>
  <c r="A120" i="30" s="1"/>
  <c r="H119" i="30"/>
  <c r="I119" i="30" s="1"/>
  <c r="G119" i="30"/>
  <c r="A119" i="30" s="1"/>
  <c r="I118" i="30"/>
  <c r="H118" i="30"/>
  <c r="G118" i="30"/>
  <c r="A118" i="30" s="1"/>
  <c r="H117" i="30"/>
  <c r="I117" i="30" s="1"/>
  <c r="I116" i="30"/>
  <c r="H116" i="30"/>
  <c r="H115" i="30"/>
  <c r="I115" i="30" s="1"/>
  <c r="G115" i="30"/>
  <c r="A115" i="30" s="1"/>
  <c r="I114" i="30"/>
  <c r="H114" i="30"/>
  <c r="I113" i="30"/>
  <c r="H113" i="30"/>
  <c r="G113" i="30"/>
  <c r="A113" i="30" s="1"/>
  <c r="I112" i="30"/>
  <c r="H112" i="30"/>
  <c r="G112" i="30"/>
  <c r="A112" i="30" s="1"/>
  <c r="H111" i="30"/>
  <c r="I111" i="30" s="1"/>
  <c r="G111" i="30"/>
  <c r="A111" i="30" s="1"/>
  <c r="I110" i="30"/>
  <c r="H110" i="30"/>
  <c r="G110" i="30"/>
  <c r="A110" i="30" s="1"/>
  <c r="H109" i="30"/>
  <c r="I109" i="30" s="1"/>
  <c r="G109" i="30"/>
  <c r="A109" i="30" s="1"/>
  <c r="I108" i="30"/>
  <c r="H108" i="30"/>
  <c r="H107" i="30"/>
  <c r="I107" i="30" s="1"/>
  <c r="G107" i="30"/>
  <c r="A107" i="30" s="1"/>
  <c r="I106" i="30"/>
  <c r="H106" i="30"/>
  <c r="G106" i="30"/>
  <c r="A106" i="30" s="1"/>
  <c r="I105" i="30"/>
  <c r="H105" i="30"/>
  <c r="I104" i="30"/>
  <c r="H104" i="30"/>
  <c r="G104" i="30"/>
  <c r="A104" i="30" s="1"/>
  <c r="H103" i="30"/>
  <c r="I103" i="30" s="1"/>
  <c r="G103" i="30"/>
  <c r="A103" i="30" s="1"/>
  <c r="I102" i="30"/>
  <c r="H102" i="30"/>
  <c r="H101" i="30"/>
  <c r="I101" i="30" s="1"/>
  <c r="I100" i="30"/>
  <c r="H100" i="30"/>
  <c r="H99" i="30"/>
  <c r="I99" i="30" s="1"/>
  <c r="G99" i="30"/>
  <c r="A99" i="30" s="1"/>
  <c r="I98" i="30"/>
  <c r="H98" i="30"/>
  <c r="I97" i="30"/>
  <c r="H97" i="30"/>
  <c r="G97" i="30"/>
  <c r="A97" i="30" s="1"/>
  <c r="I96" i="30"/>
  <c r="H96" i="30"/>
  <c r="G96" i="30"/>
  <c r="A96" i="30" s="1"/>
  <c r="H95" i="30"/>
  <c r="I95" i="30" s="1"/>
  <c r="G95" i="30"/>
  <c r="A95" i="30" s="1"/>
  <c r="I94" i="30"/>
  <c r="H94" i="30"/>
  <c r="G94" i="30"/>
  <c r="A94" i="30" s="1"/>
  <c r="H93" i="30"/>
  <c r="I93" i="30" s="1"/>
  <c r="G93" i="30"/>
  <c r="A93" i="30" s="1"/>
  <c r="I92" i="30"/>
  <c r="H92" i="30"/>
  <c r="G92" i="30"/>
  <c r="A92" i="30" s="1"/>
  <c r="H91" i="30"/>
  <c r="I91" i="30" s="1"/>
  <c r="G91" i="30"/>
  <c r="A91" i="30" s="1"/>
  <c r="I90" i="30"/>
  <c r="H90" i="30"/>
  <c r="G90" i="30"/>
  <c r="A90" i="30" s="1"/>
  <c r="I89" i="30"/>
  <c r="H89" i="30"/>
  <c r="G89" i="30"/>
  <c r="A89" i="30" s="1"/>
  <c r="I88" i="30"/>
  <c r="H88" i="30"/>
  <c r="G88" i="30"/>
  <c r="A88" i="30" s="1"/>
  <c r="H87" i="30"/>
  <c r="I87" i="30" s="1"/>
  <c r="G87" i="30"/>
  <c r="A87" i="30" s="1"/>
  <c r="I86" i="30"/>
  <c r="H86" i="30"/>
  <c r="G86" i="30"/>
  <c r="A86" i="30" s="1"/>
  <c r="H85" i="30"/>
  <c r="I85" i="30" s="1"/>
  <c r="I84" i="30"/>
  <c r="H84" i="30"/>
  <c r="H83" i="30"/>
  <c r="I83" i="30" s="1"/>
  <c r="G83" i="30"/>
  <c r="A83" i="30" s="1"/>
  <c r="I82" i="30"/>
  <c r="H82" i="30"/>
  <c r="I81" i="30"/>
  <c r="H81" i="30"/>
  <c r="G81" i="30"/>
  <c r="A81" i="30" s="1"/>
  <c r="I80" i="30"/>
  <c r="H80" i="30"/>
  <c r="G80" i="30"/>
  <c r="A80" i="30" s="1"/>
  <c r="H79" i="30"/>
  <c r="I79" i="30" s="1"/>
  <c r="G79" i="30"/>
  <c r="A79" i="30" s="1"/>
  <c r="I78" i="30"/>
  <c r="H78" i="30"/>
  <c r="G78" i="30"/>
  <c r="A78" i="30" s="1"/>
  <c r="H77" i="30"/>
  <c r="I77" i="30" s="1"/>
  <c r="G77" i="30"/>
  <c r="A77" i="30" s="1"/>
  <c r="I76" i="30"/>
  <c r="H76" i="30"/>
  <c r="H75" i="30"/>
  <c r="I75" i="30" s="1"/>
  <c r="G75" i="30"/>
  <c r="A75" i="30" s="1"/>
  <c r="I74" i="30"/>
  <c r="H74" i="30"/>
  <c r="G74" i="30"/>
  <c r="A74" i="30" s="1"/>
  <c r="I73" i="30"/>
  <c r="H73" i="30"/>
  <c r="I72" i="30"/>
  <c r="H72" i="30"/>
  <c r="G72" i="30"/>
  <c r="A72" i="30" s="1"/>
  <c r="H71" i="30"/>
  <c r="I71" i="30" s="1"/>
  <c r="G71" i="30"/>
  <c r="A71" i="30" s="1"/>
  <c r="I70" i="30"/>
  <c r="H70" i="30"/>
  <c r="H69" i="30"/>
  <c r="I69" i="30" s="1"/>
  <c r="I68" i="30"/>
  <c r="H68" i="30"/>
  <c r="H67" i="30"/>
  <c r="I67" i="30" s="1"/>
  <c r="G67" i="30"/>
  <c r="A67" i="30" s="1"/>
  <c r="I66" i="30"/>
  <c r="H66" i="30"/>
  <c r="I65" i="30"/>
  <c r="H65" i="30"/>
  <c r="G65" i="30"/>
  <c r="A65" i="30" s="1"/>
  <c r="I64" i="30"/>
  <c r="H64" i="30"/>
  <c r="G64" i="30"/>
  <c r="A64" i="30" s="1"/>
  <c r="H63" i="30"/>
  <c r="I63" i="30" s="1"/>
  <c r="G63" i="30"/>
  <c r="A63" i="30" s="1"/>
  <c r="I62" i="30"/>
  <c r="H62" i="30"/>
  <c r="G62" i="30"/>
  <c r="A62" i="30" s="1"/>
  <c r="H61" i="30"/>
  <c r="I61" i="30" s="1"/>
  <c r="G61" i="30"/>
  <c r="A61" i="30" s="1"/>
  <c r="I60" i="30"/>
  <c r="H60" i="30"/>
  <c r="G60" i="30"/>
  <c r="A60" i="30" s="1"/>
  <c r="H59" i="30"/>
  <c r="I59" i="30" s="1"/>
  <c r="G59" i="30"/>
  <c r="A59" i="30" s="1"/>
  <c r="I58" i="30"/>
  <c r="H58" i="30"/>
  <c r="G58" i="30"/>
  <c r="A58" i="30" s="1"/>
  <c r="I57" i="30"/>
  <c r="H57" i="30"/>
  <c r="G57" i="30"/>
  <c r="A57" i="30" s="1"/>
  <c r="I56" i="30"/>
  <c r="H56" i="30"/>
  <c r="G56" i="30"/>
  <c r="A56" i="30" s="1"/>
  <c r="H55" i="30"/>
  <c r="I55" i="30" s="1"/>
  <c r="G55" i="30"/>
  <c r="A55" i="30" s="1"/>
  <c r="I54" i="30"/>
  <c r="H54" i="30"/>
  <c r="G54" i="30"/>
  <c r="A54" i="30" s="1"/>
  <c r="H53" i="30"/>
  <c r="I53" i="30" s="1"/>
  <c r="I52" i="30"/>
  <c r="H52" i="30"/>
  <c r="H51" i="30"/>
  <c r="I51" i="30" s="1"/>
  <c r="G51" i="30"/>
  <c r="A51" i="30" s="1"/>
  <c r="I50" i="30"/>
  <c r="H50" i="30"/>
  <c r="I49" i="30"/>
  <c r="H49" i="30"/>
  <c r="G49" i="30"/>
  <c r="A49" i="30" s="1"/>
  <c r="I48" i="30"/>
  <c r="H48" i="30"/>
  <c r="G48" i="30"/>
  <c r="A48" i="30" s="1"/>
  <c r="H47" i="30"/>
  <c r="I47" i="30" s="1"/>
  <c r="G47" i="30"/>
  <c r="A47" i="30" s="1"/>
  <c r="I46" i="30"/>
  <c r="H46" i="30"/>
  <c r="G46" i="30"/>
  <c r="A46" i="30" s="1"/>
  <c r="H45" i="30"/>
  <c r="I45" i="30" s="1"/>
  <c r="G45" i="30"/>
  <c r="A45" i="30" s="1"/>
  <c r="I44" i="30"/>
  <c r="H44" i="30"/>
  <c r="H43" i="30"/>
  <c r="I43" i="30" s="1"/>
  <c r="G43" i="30"/>
  <c r="A43" i="30" s="1"/>
  <c r="I42" i="30"/>
  <c r="H42" i="30"/>
  <c r="G42" i="30"/>
  <c r="A42" i="30" s="1"/>
  <c r="I41" i="30"/>
  <c r="H41" i="30"/>
  <c r="I40" i="30"/>
  <c r="H40" i="30"/>
  <c r="G40" i="30"/>
  <c r="A40" i="30" s="1"/>
  <c r="H39" i="30"/>
  <c r="I39" i="30" s="1"/>
  <c r="G39" i="30"/>
  <c r="A39" i="30" s="1"/>
  <c r="I38" i="30"/>
  <c r="H38" i="30"/>
  <c r="H37" i="30"/>
  <c r="I37" i="30" s="1"/>
  <c r="I36" i="30"/>
  <c r="H36" i="30"/>
  <c r="H35" i="30"/>
  <c r="I35" i="30" s="1"/>
  <c r="G35" i="30"/>
  <c r="A35" i="30" s="1"/>
  <c r="I34" i="30"/>
  <c r="H34" i="30"/>
  <c r="I33" i="30"/>
  <c r="H33" i="30"/>
  <c r="G33" i="30"/>
  <c r="A33" i="30" s="1"/>
  <c r="I32" i="30"/>
  <c r="H32" i="30"/>
  <c r="G32" i="30"/>
  <c r="A32" i="30" s="1"/>
  <c r="H31" i="30"/>
  <c r="I31" i="30" s="1"/>
  <c r="G31" i="30"/>
  <c r="A31" i="30" s="1"/>
  <c r="I30" i="30"/>
  <c r="H30" i="30"/>
  <c r="G30" i="30"/>
  <c r="A30" i="30" s="1"/>
  <c r="H29" i="30"/>
  <c r="I29" i="30" s="1"/>
  <c r="G29" i="30"/>
  <c r="A29" i="30" s="1"/>
  <c r="I28" i="30"/>
  <c r="H28" i="30"/>
  <c r="G28" i="30"/>
  <c r="A28" i="30" s="1"/>
  <c r="H27" i="30"/>
  <c r="I27" i="30" s="1"/>
  <c r="G27" i="30"/>
  <c r="A27" i="30" s="1"/>
  <c r="I26" i="30"/>
  <c r="H26" i="30"/>
  <c r="G26" i="30"/>
  <c r="A26" i="30" s="1"/>
  <c r="H25" i="30"/>
  <c r="I25" i="30" s="1"/>
  <c r="G25" i="30"/>
  <c r="A25" i="30" s="1"/>
  <c r="I24" i="30"/>
  <c r="H24" i="30"/>
  <c r="G24" i="30"/>
  <c r="A24" i="30" s="1"/>
  <c r="H23" i="30"/>
  <c r="I23" i="30" s="1"/>
  <c r="G23" i="30"/>
  <c r="A23" i="30" s="1"/>
  <c r="I22" i="30"/>
  <c r="H22" i="30"/>
  <c r="G22" i="30"/>
  <c r="A22" i="30" s="1"/>
  <c r="H21" i="30"/>
  <c r="I21" i="30" s="1"/>
  <c r="I20" i="30"/>
  <c r="H20" i="30"/>
  <c r="H19" i="30"/>
  <c r="I19" i="30" s="1"/>
  <c r="G19" i="30"/>
  <c r="A19" i="30" s="1"/>
  <c r="I18" i="30"/>
  <c r="H18" i="30"/>
  <c r="I17" i="30"/>
  <c r="H17" i="30"/>
  <c r="G17" i="30"/>
  <c r="A17" i="30" s="1"/>
  <c r="I16" i="30"/>
  <c r="H16" i="30"/>
  <c r="G16" i="30"/>
  <c r="A16" i="30" s="1"/>
  <c r="H15" i="30"/>
  <c r="I15" i="30" s="1"/>
  <c r="G15" i="30"/>
  <c r="A15" i="30" s="1"/>
  <c r="I14" i="30"/>
  <c r="H14" i="30"/>
  <c r="G14" i="30"/>
  <c r="A14" i="30" s="1"/>
  <c r="H13" i="30"/>
  <c r="I13" i="30" s="1"/>
  <c r="G13" i="30"/>
  <c r="A13" i="30" s="1"/>
  <c r="I12" i="30"/>
  <c r="H12" i="30"/>
  <c r="H11" i="30"/>
  <c r="I11" i="30" s="1"/>
  <c r="G11" i="30"/>
  <c r="A11" i="30" s="1"/>
  <c r="H10" i="30"/>
  <c r="I10" i="30" s="1"/>
  <c r="G10" i="30"/>
  <c r="A10" i="30" s="1"/>
  <c r="H9" i="30"/>
  <c r="I9" i="30" s="1"/>
  <c r="H8" i="30"/>
  <c r="I8" i="30" s="1"/>
  <c r="G8" i="30"/>
  <c r="L7" i="30"/>
  <c r="H7" i="30"/>
  <c r="G7" i="30"/>
  <c r="L6" i="30"/>
  <c r="H6" i="30"/>
  <c r="H5" i="30"/>
  <c r="G5" i="30"/>
  <c r="H4" i="30"/>
  <c r="G5" i="29"/>
  <c r="G6" i="29"/>
  <c r="G7" i="29"/>
  <c r="G8" i="29"/>
  <c r="G9" i="29"/>
  <c r="G10" i="29"/>
  <c r="A10" i="29" s="1"/>
  <c r="G11" i="29"/>
  <c r="A11" i="29" s="1"/>
  <c r="G12" i="29"/>
  <c r="A12" i="29" s="1"/>
  <c r="G13" i="29"/>
  <c r="A13" i="29" s="1"/>
  <c r="G14" i="29"/>
  <c r="A14" i="29" s="1"/>
  <c r="G15" i="29"/>
  <c r="A15" i="29" s="1"/>
  <c r="G16" i="29"/>
  <c r="A16" i="29" s="1"/>
  <c r="G17" i="29"/>
  <c r="A17" i="29" s="1"/>
  <c r="G18" i="29"/>
  <c r="A18" i="29" s="1"/>
  <c r="G19" i="29"/>
  <c r="A19" i="29" s="1"/>
  <c r="G20" i="29"/>
  <c r="A20" i="29" s="1"/>
  <c r="G21" i="29"/>
  <c r="A21" i="29" s="1"/>
  <c r="G22" i="29"/>
  <c r="A22" i="29" s="1"/>
  <c r="G23" i="29"/>
  <c r="A23" i="29" s="1"/>
  <c r="G24" i="29"/>
  <c r="A24" i="29" s="1"/>
  <c r="G25" i="29"/>
  <c r="A25" i="29" s="1"/>
  <c r="G26" i="29"/>
  <c r="A26" i="29" s="1"/>
  <c r="G27" i="29"/>
  <c r="A27" i="29" s="1"/>
  <c r="G28" i="29"/>
  <c r="G29" i="29"/>
  <c r="A29" i="29" s="1"/>
  <c r="G30" i="29"/>
  <c r="A30" i="29" s="1"/>
  <c r="G31" i="29"/>
  <c r="A31" i="29" s="1"/>
  <c r="G32" i="29"/>
  <c r="A32" i="29" s="1"/>
  <c r="G33" i="29"/>
  <c r="A33" i="29" s="1"/>
  <c r="G34" i="29"/>
  <c r="A34" i="29" s="1"/>
  <c r="G35" i="29"/>
  <c r="A35" i="29" s="1"/>
  <c r="G36" i="29"/>
  <c r="G37" i="29"/>
  <c r="A37" i="29" s="1"/>
  <c r="G38" i="29"/>
  <c r="A38" i="29" s="1"/>
  <c r="G39" i="29"/>
  <c r="A39" i="29" s="1"/>
  <c r="G40" i="29"/>
  <c r="A40" i="29" s="1"/>
  <c r="G41" i="29"/>
  <c r="A41" i="29" s="1"/>
  <c r="G42" i="29"/>
  <c r="A42" i="29" s="1"/>
  <c r="G43" i="29"/>
  <c r="A43" i="29" s="1"/>
  <c r="G44" i="29"/>
  <c r="G45" i="29"/>
  <c r="A45" i="29" s="1"/>
  <c r="G46" i="29"/>
  <c r="A46" i="29" s="1"/>
  <c r="G47" i="29"/>
  <c r="A47" i="29" s="1"/>
  <c r="G48" i="29"/>
  <c r="A48" i="29" s="1"/>
  <c r="G49" i="29"/>
  <c r="A49" i="29" s="1"/>
  <c r="G50" i="29"/>
  <c r="A50" i="29" s="1"/>
  <c r="G51" i="29"/>
  <c r="A51" i="29" s="1"/>
  <c r="G52" i="29"/>
  <c r="A52" i="29" s="1"/>
  <c r="G53" i="29"/>
  <c r="A53" i="29" s="1"/>
  <c r="G54" i="29"/>
  <c r="A54" i="29" s="1"/>
  <c r="G55" i="29"/>
  <c r="A55" i="29" s="1"/>
  <c r="G56" i="29"/>
  <c r="A56" i="29" s="1"/>
  <c r="G57" i="29"/>
  <c r="A57" i="29" s="1"/>
  <c r="G58" i="29"/>
  <c r="A58" i="29" s="1"/>
  <c r="G59" i="29"/>
  <c r="A59" i="29" s="1"/>
  <c r="G60" i="29"/>
  <c r="A60" i="29" s="1"/>
  <c r="G61" i="29"/>
  <c r="A61" i="29" s="1"/>
  <c r="G62" i="29"/>
  <c r="A62" i="29" s="1"/>
  <c r="G63" i="29"/>
  <c r="A63" i="29" s="1"/>
  <c r="G64" i="29"/>
  <c r="A64" i="29" s="1"/>
  <c r="G65" i="29"/>
  <c r="A65" i="29" s="1"/>
  <c r="G66" i="29"/>
  <c r="A66" i="29" s="1"/>
  <c r="G67" i="29"/>
  <c r="A67" i="29" s="1"/>
  <c r="G68" i="29"/>
  <c r="A68" i="29" s="1"/>
  <c r="G69" i="29"/>
  <c r="A69" i="29" s="1"/>
  <c r="G70" i="29"/>
  <c r="A70" i="29" s="1"/>
  <c r="G71" i="29"/>
  <c r="A71" i="29" s="1"/>
  <c r="G72" i="29"/>
  <c r="A72" i="29" s="1"/>
  <c r="G73" i="29"/>
  <c r="A73" i="29" s="1"/>
  <c r="G74" i="29"/>
  <c r="A74" i="29" s="1"/>
  <c r="G75" i="29"/>
  <c r="A75" i="29" s="1"/>
  <c r="G76" i="29"/>
  <c r="A76" i="29" s="1"/>
  <c r="G77" i="29"/>
  <c r="A77" i="29" s="1"/>
  <c r="G78" i="29"/>
  <c r="A78" i="29" s="1"/>
  <c r="G79" i="29"/>
  <c r="A79" i="29" s="1"/>
  <c r="G80" i="29"/>
  <c r="A80" i="29" s="1"/>
  <c r="G81" i="29"/>
  <c r="A81" i="29" s="1"/>
  <c r="G82" i="29"/>
  <c r="A82" i="29" s="1"/>
  <c r="G83" i="29"/>
  <c r="A83" i="29" s="1"/>
  <c r="G84" i="29"/>
  <c r="A84" i="29" s="1"/>
  <c r="G85" i="29"/>
  <c r="A85" i="29" s="1"/>
  <c r="G86" i="29"/>
  <c r="A86" i="29" s="1"/>
  <c r="G87" i="29"/>
  <c r="A87" i="29" s="1"/>
  <c r="G88" i="29"/>
  <c r="A88" i="29" s="1"/>
  <c r="G89" i="29"/>
  <c r="A89" i="29" s="1"/>
  <c r="G90" i="29"/>
  <c r="A90" i="29" s="1"/>
  <c r="G91" i="29"/>
  <c r="A91" i="29" s="1"/>
  <c r="G92" i="29"/>
  <c r="A92" i="29" s="1"/>
  <c r="G93" i="29"/>
  <c r="A93" i="29" s="1"/>
  <c r="G94" i="29"/>
  <c r="A94" i="29" s="1"/>
  <c r="G95" i="29"/>
  <c r="A95" i="29" s="1"/>
  <c r="G96" i="29"/>
  <c r="A96" i="29" s="1"/>
  <c r="G97" i="29"/>
  <c r="A97" i="29" s="1"/>
  <c r="G98" i="29"/>
  <c r="A98" i="29" s="1"/>
  <c r="G99" i="29"/>
  <c r="A99" i="29" s="1"/>
  <c r="G100" i="29"/>
  <c r="A100" i="29" s="1"/>
  <c r="G101" i="29"/>
  <c r="A101" i="29" s="1"/>
  <c r="G102" i="29"/>
  <c r="A102" i="29" s="1"/>
  <c r="G103" i="29"/>
  <c r="A103" i="29" s="1"/>
  <c r="G104" i="29"/>
  <c r="A104" i="29" s="1"/>
  <c r="G105" i="29"/>
  <c r="A105" i="29" s="1"/>
  <c r="G106" i="29"/>
  <c r="A106" i="29" s="1"/>
  <c r="G107" i="29"/>
  <c r="A107" i="29" s="1"/>
  <c r="G108" i="29"/>
  <c r="A108" i="29" s="1"/>
  <c r="G109" i="29"/>
  <c r="A109" i="29" s="1"/>
  <c r="G110" i="29"/>
  <c r="A110" i="29" s="1"/>
  <c r="G111" i="29"/>
  <c r="A111" i="29" s="1"/>
  <c r="G112" i="29"/>
  <c r="A112" i="29" s="1"/>
  <c r="G113" i="29"/>
  <c r="A113" i="29" s="1"/>
  <c r="G114" i="29"/>
  <c r="A114" i="29" s="1"/>
  <c r="G115" i="29"/>
  <c r="A115" i="29" s="1"/>
  <c r="G116" i="29"/>
  <c r="A116" i="29" s="1"/>
  <c r="G117" i="29"/>
  <c r="A117" i="29" s="1"/>
  <c r="G118" i="29"/>
  <c r="A118" i="29" s="1"/>
  <c r="G119" i="29"/>
  <c r="A119" i="29" s="1"/>
  <c r="G120" i="29"/>
  <c r="A120" i="29" s="1"/>
  <c r="G121" i="29"/>
  <c r="A121" i="29" s="1"/>
  <c r="G122" i="29"/>
  <c r="A122" i="29" s="1"/>
  <c r="G123" i="29"/>
  <c r="A123" i="29" s="1"/>
  <c r="G124" i="29"/>
  <c r="A124" i="29" s="1"/>
  <c r="G125" i="29"/>
  <c r="A125" i="29" s="1"/>
  <c r="G126" i="29"/>
  <c r="A126" i="29" s="1"/>
  <c r="G127" i="29"/>
  <c r="A127" i="29" s="1"/>
  <c r="G128" i="29"/>
  <c r="A128" i="29" s="1"/>
  <c r="G129" i="29"/>
  <c r="A129" i="29" s="1"/>
  <c r="G130" i="29"/>
  <c r="A130" i="29" s="1"/>
  <c r="G131" i="29"/>
  <c r="A131" i="29" s="1"/>
  <c r="G132" i="29"/>
  <c r="A132" i="29" s="1"/>
  <c r="G133" i="29"/>
  <c r="A133" i="29" s="1"/>
  <c r="G134" i="29"/>
  <c r="A134" i="29" s="1"/>
  <c r="G135" i="29"/>
  <c r="A135" i="29" s="1"/>
  <c r="G136" i="29"/>
  <c r="A136" i="29" s="1"/>
  <c r="G137" i="29"/>
  <c r="A137" i="29" s="1"/>
  <c r="G138" i="29"/>
  <c r="A138" i="29" s="1"/>
  <c r="G139" i="29"/>
  <c r="A139" i="29" s="1"/>
  <c r="G140" i="29"/>
  <c r="A140" i="29" s="1"/>
  <c r="G141" i="29"/>
  <c r="A141" i="29" s="1"/>
  <c r="G142" i="29"/>
  <c r="A142" i="29" s="1"/>
  <c r="G143" i="29"/>
  <c r="A143" i="29" s="1"/>
  <c r="G144" i="29"/>
  <c r="A144" i="29" s="1"/>
  <c r="G145" i="29"/>
  <c r="A145" i="29" s="1"/>
  <c r="G146" i="29"/>
  <c r="A146" i="29" s="1"/>
  <c r="G147" i="29"/>
  <c r="A147" i="29" s="1"/>
  <c r="G148" i="29"/>
  <c r="A148" i="29" s="1"/>
  <c r="G149" i="29"/>
  <c r="A149" i="29" s="1"/>
  <c r="H149" i="29"/>
  <c r="H148" i="29"/>
  <c r="H147" i="29"/>
  <c r="H146" i="29"/>
  <c r="H145" i="29"/>
  <c r="H144" i="29"/>
  <c r="I144" i="29" s="1"/>
  <c r="H143" i="29"/>
  <c r="H142" i="29"/>
  <c r="I142" i="29" s="1"/>
  <c r="H141" i="29"/>
  <c r="H140" i="29"/>
  <c r="H139" i="29"/>
  <c r="H138" i="29"/>
  <c r="I138" i="29" s="1"/>
  <c r="H137" i="29"/>
  <c r="I137" i="29" s="1"/>
  <c r="H136" i="29"/>
  <c r="H135" i="29"/>
  <c r="H134" i="29"/>
  <c r="H133" i="29"/>
  <c r="H132" i="29"/>
  <c r="H131" i="29"/>
  <c r="H130" i="29"/>
  <c r="H129" i="29"/>
  <c r="H128" i="29"/>
  <c r="I128" i="29" s="1"/>
  <c r="H127" i="29"/>
  <c r="H126" i="29"/>
  <c r="I126" i="29" s="1"/>
  <c r="H125" i="29"/>
  <c r="H124" i="29"/>
  <c r="H123" i="29"/>
  <c r="H122" i="29"/>
  <c r="H121" i="29"/>
  <c r="I121" i="29" s="1"/>
  <c r="H120" i="29"/>
  <c r="H119" i="29"/>
  <c r="H118" i="29"/>
  <c r="H117" i="29"/>
  <c r="H116" i="29"/>
  <c r="H115" i="29"/>
  <c r="H114" i="29"/>
  <c r="H113" i="29"/>
  <c r="I113" i="29" s="1"/>
  <c r="H112" i="29"/>
  <c r="H111" i="29"/>
  <c r="H110" i="29"/>
  <c r="H109" i="29"/>
  <c r="H108" i="29"/>
  <c r="H107" i="29"/>
  <c r="H106" i="29"/>
  <c r="H105" i="29"/>
  <c r="I105" i="29" s="1"/>
  <c r="H104" i="29"/>
  <c r="H103" i="29"/>
  <c r="H102" i="29"/>
  <c r="H101" i="29"/>
  <c r="H100" i="29"/>
  <c r="H99" i="29"/>
  <c r="H98" i="29"/>
  <c r="H97" i="29"/>
  <c r="I97" i="29" s="1"/>
  <c r="H96" i="29"/>
  <c r="H95" i="29"/>
  <c r="H94" i="29"/>
  <c r="H93" i="29"/>
  <c r="H92" i="29"/>
  <c r="H91" i="29"/>
  <c r="H90" i="29"/>
  <c r="H89" i="29"/>
  <c r="I89" i="29" s="1"/>
  <c r="H88" i="29"/>
  <c r="H87" i="29"/>
  <c r="H86" i="29"/>
  <c r="H85" i="29"/>
  <c r="H84" i="29"/>
  <c r="H83" i="29"/>
  <c r="H82" i="29"/>
  <c r="H81" i="29"/>
  <c r="H80" i="29"/>
  <c r="H79" i="29"/>
  <c r="H78" i="29"/>
  <c r="I78" i="29" s="1"/>
  <c r="H77" i="29"/>
  <c r="H76" i="29"/>
  <c r="H75" i="29"/>
  <c r="H74" i="29"/>
  <c r="I74" i="29" s="1"/>
  <c r="H73" i="29"/>
  <c r="H72" i="29"/>
  <c r="H71" i="29"/>
  <c r="H70" i="29"/>
  <c r="I70" i="29" s="1"/>
  <c r="H69" i="29"/>
  <c r="H68" i="29"/>
  <c r="H67" i="29"/>
  <c r="H66" i="29"/>
  <c r="I66" i="29" s="1"/>
  <c r="H65" i="29"/>
  <c r="H64" i="29"/>
  <c r="H63" i="29"/>
  <c r="H62" i="29"/>
  <c r="I62" i="29" s="1"/>
  <c r="H61" i="29"/>
  <c r="H60" i="29"/>
  <c r="H59" i="29"/>
  <c r="H58" i="29"/>
  <c r="I58" i="29" s="1"/>
  <c r="H57" i="29"/>
  <c r="H56" i="29"/>
  <c r="H55" i="29"/>
  <c r="H54" i="29"/>
  <c r="I54" i="29" s="1"/>
  <c r="H53" i="29"/>
  <c r="H52" i="29"/>
  <c r="H51" i="29"/>
  <c r="H50" i="29"/>
  <c r="I50" i="29" s="1"/>
  <c r="H49" i="29"/>
  <c r="I48" i="29"/>
  <c r="H48" i="29"/>
  <c r="H47" i="29"/>
  <c r="H46" i="29"/>
  <c r="I46" i="29" s="1"/>
  <c r="H45" i="29"/>
  <c r="H44" i="29"/>
  <c r="A44" i="29"/>
  <c r="H43" i="29"/>
  <c r="H42" i="29"/>
  <c r="I42" i="29" s="1"/>
  <c r="H41" i="29"/>
  <c r="H40" i="29"/>
  <c r="H39" i="29"/>
  <c r="H38" i="29"/>
  <c r="I38" i="29" s="1"/>
  <c r="H37" i="29"/>
  <c r="H36" i="29"/>
  <c r="A36" i="29"/>
  <c r="H35" i="29"/>
  <c r="H34" i="29"/>
  <c r="I34" i="29" s="1"/>
  <c r="H33" i="29"/>
  <c r="H32" i="29"/>
  <c r="H31" i="29"/>
  <c r="H30" i="29"/>
  <c r="I30" i="29" s="1"/>
  <c r="H29" i="29"/>
  <c r="H28" i="29"/>
  <c r="A28" i="29"/>
  <c r="H27" i="29"/>
  <c r="H26" i="29"/>
  <c r="I26" i="29" s="1"/>
  <c r="H25" i="29"/>
  <c r="I25" i="29" s="1"/>
  <c r="H24" i="29"/>
  <c r="H23" i="29"/>
  <c r="H22" i="29"/>
  <c r="I22" i="29" s="1"/>
  <c r="H21" i="29"/>
  <c r="H20" i="29"/>
  <c r="I20" i="29" s="1"/>
  <c r="H19" i="29"/>
  <c r="H18" i="29"/>
  <c r="I18" i="29" s="1"/>
  <c r="H17" i="29"/>
  <c r="I17" i="29" s="1"/>
  <c r="H16" i="29"/>
  <c r="H15" i="29"/>
  <c r="H14" i="29"/>
  <c r="I14" i="29" s="1"/>
  <c r="H13" i="29"/>
  <c r="H12" i="29"/>
  <c r="I12" i="29" s="1"/>
  <c r="H11" i="29"/>
  <c r="H10" i="29"/>
  <c r="H9" i="29"/>
  <c r="H8" i="29"/>
  <c r="L7" i="29"/>
  <c r="H7" i="29"/>
  <c r="L6" i="29"/>
  <c r="H6" i="29"/>
  <c r="H5" i="29"/>
  <c r="H4" i="29"/>
  <c r="M6" i="28"/>
  <c r="Y6" i="28" s="1"/>
  <c r="M20" i="28"/>
  <c r="M28" i="28"/>
  <c r="M35" i="28"/>
  <c r="M36" i="28"/>
  <c r="M44" i="28"/>
  <c r="M51" i="28"/>
  <c r="M53" i="28"/>
  <c r="M60" i="28"/>
  <c r="M68" i="28"/>
  <c r="M75" i="28"/>
  <c r="M76" i="28"/>
  <c r="M83" i="28"/>
  <c r="M84" i="28"/>
  <c r="M85" i="28"/>
  <c r="M91" i="28"/>
  <c r="M92" i="28"/>
  <c r="M93" i="28"/>
  <c r="M96" i="28"/>
  <c r="M99" i="28"/>
  <c r="M100" i="28"/>
  <c r="M107" i="28"/>
  <c r="M108" i="28"/>
  <c r="M109" i="28"/>
  <c r="M112" i="28"/>
  <c r="M116" i="28"/>
  <c r="M124" i="28"/>
  <c r="M132" i="28"/>
  <c r="M136" i="28"/>
  <c r="M139" i="28"/>
  <c r="O139" i="28"/>
  <c r="P139" i="28" s="1"/>
  <c r="L139" i="28"/>
  <c r="L139" i="28" a="1"/>
  <c r="P138" i="28"/>
  <c r="O138" i="28"/>
  <c r="L138" i="28" a="1"/>
  <c r="L138" i="28" s="1"/>
  <c r="M138" i="28" s="1"/>
  <c r="O137" i="28"/>
  <c r="P137" i="28" s="1"/>
  <c r="L137" i="28"/>
  <c r="L137" i="28" a="1"/>
  <c r="M137" i="28"/>
  <c r="O136" i="28"/>
  <c r="P136" i="28" s="1"/>
  <c r="L136" i="28" a="1"/>
  <c r="L136" i="28" s="1"/>
  <c r="P135" i="28"/>
  <c r="O135" i="28"/>
  <c r="L135" i="28"/>
  <c r="L135" i="28" a="1"/>
  <c r="M135" i="28"/>
  <c r="P134" i="28"/>
  <c r="O134" i="28"/>
  <c r="L134" i="28" a="1"/>
  <c r="L134" i="28" s="1"/>
  <c r="O133" i="28"/>
  <c r="P133" i="28" s="1"/>
  <c r="L133" i="28" a="1"/>
  <c r="L133" i="28" s="1"/>
  <c r="P132" i="28"/>
  <c r="O132" i="28"/>
  <c r="L132" i="28"/>
  <c r="L132" i="28" a="1"/>
  <c r="O131" i="28"/>
  <c r="P131" i="28" s="1"/>
  <c r="L131" i="28"/>
  <c r="M131" i="28" s="1"/>
  <c r="L131" i="28" a="1"/>
  <c r="P130" i="28"/>
  <c r="O130" i="28"/>
  <c r="L130" i="28" a="1"/>
  <c r="L130" i="28" s="1"/>
  <c r="M130" i="28" s="1"/>
  <c r="O129" i="28"/>
  <c r="P129" i="28" s="1"/>
  <c r="L129" i="28"/>
  <c r="L129" i="28" a="1"/>
  <c r="M129" i="28"/>
  <c r="O128" i="28"/>
  <c r="P128" i="28" s="1"/>
  <c r="L128" i="28" a="1"/>
  <c r="L128" i="28" s="1"/>
  <c r="M128" i="28" s="1"/>
  <c r="P127" i="28"/>
  <c r="O127" i="28"/>
  <c r="L127" i="28"/>
  <c r="L127" i="28" a="1"/>
  <c r="M127" i="28"/>
  <c r="P126" i="28"/>
  <c r="O126" i="28"/>
  <c r="L126" i="28" a="1"/>
  <c r="L126" i="28" s="1"/>
  <c r="M126" i="28"/>
  <c r="O125" i="28"/>
  <c r="P125" i="28" s="1"/>
  <c r="L125" i="28" a="1"/>
  <c r="L125" i="28" s="1"/>
  <c r="P124" i="28"/>
  <c r="O124" i="28"/>
  <c r="L124" i="28"/>
  <c r="L124" i="28" a="1"/>
  <c r="O123" i="28"/>
  <c r="P123" i="28" s="1"/>
  <c r="L123" i="28"/>
  <c r="L123" i="28" a="1"/>
  <c r="P122" i="28"/>
  <c r="O122" i="28"/>
  <c r="L122" i="28" a="1"/>
  <c r="L122" i="28" s="1"/>
  <c r="M122" i="28" s="1"/>
  <c r="O121" i="28"/>
  <c r="P121" i="28" s="1"/>
  <c r="L121" i="28"/>
  <c r="L121" i="28" a="1"/>
  <c r="M121" i="28"/>
  <c r="P120" i="28"/>
  <c r="O120" i="28"/>
  <c r="L120" i="28" a="1"/>
  <c r="L120" i="28" s="1"/>
  <c r="M120" i="28" s="1"/>
  <c r="P119" i="28"/>
  <c r="O119" i="28"/>
  <c r="L119" i="28"/>
  <c r="L119" i="28" a="1"/>
  <c r="P118" i="28"/>
  <c r="O118" i="28"/>
  <c r="L118" i="28" a="1"/>
  <c r="L118" i="28" s="1"/>
  <c r="M118" i="28"/>
  <c r="O117" i="28"/>
  <c r="P117" i="28" s="1"/>
  <c r="L117" i="28" a="1"/>
  <c r="L117" i="28" s="1"/>
  <c r="M117" i="28"/>
  <c r="P116" i="28"/>
  <c r="O116" i="28"/>
  <c r="L116" i="28"/>
  <c r="L116" i="28" a="1"/>
  <c r="O115" i="28"/>
  <c r="P115" i="28" s="1"/>
  <c r="L115" i="28"/>
  <c r="L115" i="28" a="1"/>
  <c r="P114" i="28"/>
  <c r="O114" i="28"/>
  <c r="L114" i="28" a="1"/>
  <c r="L114" i="28" s="1"/>
  <c r="M114" i="28" s="1"/>
  <c r="O113" i="28"/>
  <c r="P113" i="28" s="1"/>
  <c r="L113" i="28"/>
  <c r="L113" i="28" a="1"/>
  <c r="M113" i="28"/>
  <c r="O112" i="28"/>
  <c r="P112" i="28" s="1"/>
  <c r="L112" i="28" a="1"/>
  <c r="L112" i="28" s="1"/>
  <c r="P111" i="28"/>
  <c r="O111" i="28"/>
  <c r="L111" i="28"/>
  <c r="L111" i="28" a="1"/>
  <c r="P110" i="28"/>
  <c r="O110" i="28"/>
  <c r="L110" i="28" a="1"/>
  <c r="L110" i="28" s="1"/>
  <c r="O109" i="28"/>
  <c r="P109" i="28" s="1"/>
  <c r="L109" i="28" a="1"/>
  <c r="L109" i="28" s="1"/>
  <c r="P108" i="28"/>
  <c r="O108" i="28"/>
  <c r="L108" i="28"/>
  <c r="L108" i="28" a="1"/>
  <c r="O107" i="28"/>
  <c r="P107" i="28" s="1"/>
  <c r="L107" i="28"/>
  <c r="L107" i="28" a="1"/>
  <c r="P106" i="28"/>
  <c r="O106" i="28"/>
  <c r="L106" i="28" a="1"/>
  <c r="L106" i="28" s="1"/>
  <c r="M106" i="28" s="1"/>
  <c r="O105" i="28"/>
  <c r="P105" i="28" s="1"/>
  <c r="L105" i="28"/>
  <c r="L105" i="28" a="1"/>
  <c r="M105" i="28"/>
  <c r="O104" i="28"/>
  <c r="P104" i="28" s="1"/>
  <c r="L104" i="28" a="1"/>
  <c r="L104" i="28" s="1"/>
  <c r="M104" i="28" s="1"/>
  <c r="P103" i="28"/>
  <c r="O103" i="28"/>
  <c r="L103" i="28"/>
  <c r="L103" i="28" a="1"/>
  <c r="P102" i="28"/>
  <c r="O102" i="28"/>
  <c r="L102" i="28" a="1"/>
  <c r="L102" i="28" s="1"/>
  <c r="M102" i="28"/>
  <c r="O101" i="28"/>
  <c r="P101" i="28" s="1"/>
  <c r="L101" i="28" a="1"/>
  <c r="L101" i="28" s="1"/>
  <c r="M101" i="28"/>
  <c r="P100" i="28"/>
  <c r="O100" i="28"/>
  <c r="L100" i="28"/>
  <c r="L100" i="28" a="1"/>
  <c r="O99" i="28"/>
  <c r="P99" i="28" s="1"/>
  <c r="L99" i="28"/>
  <c r="L99" i="28" a="1"/>
  <c r="P98" i="28"/>
  <c r="O98" i="28"/>
  <c r="L98" i="28" a="1"/>
  <c r="L98" i="28" s="1"/>
  <c r="M98" i="28" s="1"/>
  <c r="O97" i="28"/>
  <c r="P97" i="28" s="1"/>
  <c r="L97" i="28"/>
  <c r="L97" i="28" a="1"/>
  <c r="M97" i="28"/>
  <c r="O96" i="28"/>
  <c r="P96" i="28" s="1"/>
  <c r="L96" i="28" a="1"/>
  <c r="L96" i="28" s="1"/>
  <c r="P95" i="28"/>
  <c r="O95" i="28"/>
  <c r="L95" i="28"/>
  <c r="L95" i="28" a="1"/>
  <c r="P94" i="28"/>
  <c r="O94" i="28"/>
  <c r="L94" i="28" a="1"/>
  <c r="L94" i="28" s="1"/>
  <c r="O93" i="28"/>
  <c r="P93" i="28" s="1"/>
  <c r="L93" i="28" a="1"/>
  <c r="L93" i="28" s="1"/>
  <c r="P92" i="28"/>
  <c r="O92" i="28"/>
  <c r="L92" i="28"/>
  <c r="L92" i="28" a="1"/>
  <c r="O91" i="28"/>
  <c r="P91" i="28" s="1"/>
  <c r="L91" i="28"/>
  <c r="L91" i="28" a="1"/>
  <c r="P90" i="28"/>
  <c r="O90" i="28"/>
  <c r="L90" i="28" a="1"/>
  <c r="L90" i="28" s="1"/>
  <c r="M90" i="28" s="1"/>
  <c r="O89" i="28"/>
  <c r="P89" i="28" s="1"/>
  <c r="L89" i="28"/>
  <c r="L89" i="28" a="1"/>
  <c r="M89" i="28"/>
  <c r="O88" i="28"/>
  <c r="P88" i="28" s="1"/>
  <c r="L88" i="28" a="1"/>
  <c r="L88" i="28" s="1"/>
  <c r="P87" i="28"/>
  <c r="O87" i="28"/>
  <c r="L87" i="28"/>
  <c r="L87" i="28" a="1"/>
  <c r="P86" i="28"/>
  <c r="O86" i="28"/>
  <c r="L86" i="28" a="1"/>
  <c r="L86" i="28" s="1"/>
  <c r="M86" i="28"/>
  <c r="O85" i="28"/>
  <c r="P85" i="28" s="1"/>
  <c r="L85" i="28" a="1"/>
  <c r="L85" i="28" s="1"/>
  <c r="P84" i="28"/>
  <c r="O84" i="28"/>
  <c r="L84" i="28"/>
  <c r="L84" i="28" a="1"/>
  <c r="O83" i="28"/>
  <c r="P83" i="28" s="1"/>
  <c r="L83" i="28"/>
  <c r="L83" i="28" a="1"/>
  <c r="P82" i="28"/>
  <c r="O82" i="28"/>
  <c r="L82" i="28" a="1"/>
  <c r="L82" i="28" s="1"/>
  <c r="M82" i="28" s="1"/>
  <c r="O81" i="28"/>
  <c r="P81" i="28" s="1"/>
  <c r="L81" i="28"/>
  <c r="L81" i="28" a="1"/>
  <c r="M81" i="28"/>
  <c r="O80" i="28"/>
  <c r="P80" i="28" s="1"/>
  <c r="M80" i="28"/>
  <c r="L80" i="28" a="1"/>
  <c r="L80" i="28" s="1"/>
  <c r="P79" i="28"/>
  <c r="O79" i="28"/>
  <c r="L79" i="28"/>
  <c r="L79" i="28" a="1"/>
  <c r="P78" i="28"/>
  <c r="O78" i="28"/>
  <c r="L78" i="28" a="1"/>
  <c r="L78" i="28" s="1"/>
  <c r="O77" i="28"/>
  <c r="P77" i="28" s="1"/>
  <c r="L77" i="28" a="1"/>
  <c r="L77" i="28" s="1"/>
  <c r="M77" i="28"/>
  <c r="P76" i="28"/>
  <c r="O76" i="28"/>
  <c r="L76" i="28"/>
  <c r="L76" i="28" a="1"/>
  <c r="O75" i="28"/>
  <c r="P75" i="28" s="1"/>
  <c r="L75" i="28"/>
  <c r="L75" i="28" a="1"/>
  <c r="P74" i="28"/>
  <c r="O74" i="28"/>
  <c r="L74" i="28" a="1"/>
  <c r="L74" i="28" s="1"/>
  <c r="M74" i="28" s="1"/>
  <c r="O73" i="28"/>
  <c r="P73" i="28" s="1"/>
  <c r="L73" i="28"/>
  <c r="L73" i="28" a="1"/>
  <c r="M73" i="28"/>
  <c r="O72" i="28"/>
  <c r="P72" i="28" s="1"/>
  <c r="L72" i="28" a="1"/>
  <c r="L72" i="28" s="1"/>
  <c r="M72" i="28" s="1"/>
  <c r="P71" i="28"/>
  <c r="O71" i="28"/>
  <c r="L71" i="28"/>
  <c r="L71" i="28" a="1"/>
  <c r="P70" i="28"/>
  <c r="O70" i="28"/>
  <c r="L70" i="28" a="1"/>
  <c r="L70" i="28" s="1"/>
  <c r="M70" i="28"/>
  <c r="O69" i="28"/>
  <c r="P69" i="28" s="1"/>
  <c r="L69" i="28" a="1"/>
  <c r="L69" i="28" s="1"/>
  <c r="M69" i="28"/>
  <c r="P68" i="28"/>
  <c r="O68" i="28"/>
  <c r="L68" i="28"/>
  <c r="L68" i="28" a="1"/>
  <c r="O67" i="28"/>
  <c r="P67" i="28" s="1"/>
  <c r="L67" i="28"/>
  <c r="L67" i="28" a="1"/>
  <c r="M67" i="28"/>
  <c r="P66" i="28"/>
  <c r="O66" i="28"/>
  <c r="L66" i="28" a="1"/>
  <c r="L66" i="28" s="1"/>
  <c r="M66" i="28" s="1"/>
  <c r="O65" i="28"/>
  <c r="P65" i="28" s="1"/>
  <c r="L65" i="28"/>
  <c r="L65" i="28" a="1"/>
  <c r="M65" i="28"/>
  <c r="O64" i="28"/>
  <c r="P64" i="28" s="1"/>
  <c r="M64" i="28"/>
  <c r="L64" i="28" a="1"/>
  <c r="L64" i="28" s="1"/>
  <c r="P63" i="28"/>
  <c r="O63" i="28"/>
  <c r="L63" i="28"/>
  <c r="L63" i="28" a="1"/>
  <c r="P62" i="28"/>
  <c r="O62" i="28"/>
  <c r="L62" i="28" a="1"/>
  <c r="L62" i="28" s="1"/>
  <c r="O61" i="28"/>
  <c r="P61" i="28" s="1"/>
  <c r="L61" i="28" a="1"/>
  <c r="L61" i="28" s="1"/>
  <c r="M61" i="28"/>
  <c r="P60" i="28"/>
  <c r="O60" i="28"/>
  <c r="L60" i="28"/>
  <c r="L60" i="28" a="1"/>
  <c r="O59" i="28"/>
  <c r="P59" i="28" s="1"/>
  <c r="L59" i="28"/>
  <c r="L59" i="28" a="1"/>
  <c r="M59" i="28"/>
  <c r="P58" i="28"/>
  <c r="O58" i="28"/>
  <c r="L58" i="28" a="1"/>
  <c r="L58" i="28" s="1"/>
  <c r="M58" i="28" s="1"/>
  <c r="O57" i="28"/>
  <c r="P57" i="28" s="1"/>
  <c r="L57" i="28"/>
  <c r="L57" i="28" a="1"/>
  <c r="M57" i="28"/>
  <c r="O56" i="28"/>
  <c r="P56" i="28" s="1"/>
  <c r="L56" i="28" a="1"/>
  <c r="L56" i="28" s="1"/>
  <c r="P55" i="28"/>
  <c r="O55" i="28"/>
  <c r="L55" i="28"/>
  <c r="L55" i="28" a="1"/>
  <c r="P54" i="28"/>
  <c r="O54" i="28"/>
  <c r="L54" i="28" a="1"/>
  <c r="L54" i="28" s="1"/>
  <c r="M54" i="28"/>
  <c r="O53" i="28"/>
  <c r="P53" i="28" s="1"/>
  <c r="L53" i="28" a="1"/>
  <c r="L53" i="28" s="1"/>
  <c r="P52" i="28"/>
  <c r="O52" i="28"/>
  <c r="M52" i="28"/>
  <c r="L52" i="28"/>
  <c r="L52" i="28" a="1"/>
  <c r="O51" i="28"/>
  <c r="P51" i="28" s="1"/>
  <c r="L51" i="28"/>
  <c r="L51" i="28" a="1"/>
  <c r="P50" i="28"/>
  <c r="O50" i="28"/>
  <c r="L50" i="28" a="1"/>
  <c r="L50" i="28" s="1"/>
  <c r="M50" i="28" s="1"/>
  <c r="O49" i="28"/>
  <c r="P49" i="28" s="1"/>
  <c r="L49" i="28"/>
  <c r="L49" i="28" a="1"/>
  <c r="M49" i="28"/>
  <c r="O48" i="28"/>
  <c r="P48" i="28" s="1"/>
  <c r="M48" i="28"/>
  <c r="L48" i="28" a="1"/>
  <c r="L48" i="28" s="1"/>
  <c r="P47" i="28"/>
  <c r="O47" i="28"/>
  <c r="L47" i="28"/>
  <c r="L47" i="28" a="1"/>
  <c r="P46" i="28"/>
  <c r="O46" i="28"/>
  <c r="L46" i="28" a="1"/>
  <c r="L46" i="28" s="1"/>
  <c r="O45" i="28"/>
  <c r="P45" i="28" s="1"/>
  <c r="L45" i="28" a="1"/>
  <c r="L45" i="28" s="1"/>
  <c r="M45" i="28"/>
  <c r="P44" i="28"/>
  <c r="O44" i="28"/>
  <c r="L44" i="28"/>
  <c r="L44" i="28" a="1"/>
  <c r="O43" i="28"/>
  <c r="P43" i="28" s="1"/>
  <c r="L43" i="28"/>
  <c r="L43" i="28" a="1"/>
  <c r="P42" i="28"/>
  <c r="O42" i="28"/>
  <c r="L42" i="28" a="1"/>
  <c r="L42" i="28" s="1"/>
  <c r="M42" i="28" s="1"/>
  <c r="O41" i="28"/>
  <c r="P41" i="28" s="1"/>
  <c r="L41" i="28"/>
  <c r="L41" i="28" a="1"/>
  <c r="M41" i="28"/>
  <c r="P40" i="28"/>
  <c r="O40" i="28"/>
  <c r="L40" i="28" a="1"/>
  <c r="L40" i="28" s="1"/>
  <c r="M40" i="28" s="1"/>
  <c r="P39" i="28"/>
  <c r="O39" i="28"/>
  <c r="L39" i="28"/>
  <c r="L39" i="28" a="1"/>
  <c r="P38" i="28"/>
  <c r="O38" i="28"/>
  <c r="L38" i="28" a="1"/>
  <c r="L38" i="28" s="1"/>
  <c r="O37" i="28"/>
  <c r="P37" i="28" s="1"/>
  <c r="L37" i="28" a="1"/>
  <c r="L37" i="28" s="1"/>
  <c r="M37" i="28"/>
  <c r="P36" i="28"/>
  <c r="O36" i="28"/>
  <c r="L36" i="28"/>
  <c r="L36" i="28" a="1"/>
  <c r="O35" i="28"/>
  <c r="P35" i="28" s="1"/>
  <c r="L35" i="28"/>
  <c r="L35" i="28" a="1"/>
  <c r="P34" i="28"/>
  <c r="O34" i="28"/>
  <c r="L34" i="28" a="1"/>
  <c r="L34" i="28" s="1"/>
  <c r="M34" i="28" s="1"/>
  <c r="O33" i="28"/>
  <c r="P33" i="28" s="1"/>
  <c r="L33" i="28"/>
  <c r="L33" i="28" a="1"/>
  <c r="M33" i="28"/>
  <c r="P32" i="28"/>
  <c r="O32" i="28"/>
  <c r="L32" i="28" a="1"/>
  <c r="L32" i="28" s="1"/>
  <c r="M32" i="28" s="1"/>
  <c r="P31" i="28"/>
  <c r="O31" i="28"/>
  <c r="L31" i="28"/>
  <c r="L31" i="28" a="1"/>
  <c r="P30" i="28"/>
  <c r="O30" i="28"/>
  <c r="L30" i="28" a="1"/>
  <c r="L30" i="28" s="1"/>
  <c r="O29" i="28"/>
  <c r="P29" i="28" s="1"/>
  <c r="L29" i="28" a="1"/>
  <c r="L29" i="28" s="1"/>
  <c r="M29" i="28"/>
  <c r="P28" i="28"/>
  <c r="O28" i="28"/>
  <c r="L28" i="28"/>
  <c r="L28" i="28" a="1"/>
  <c r="O27" i="28"/>
  <c r="P27" i="28" s="1"/>
  <c r="L27" i="28"/>
  <c r="L27" i="28" a="1"/>
  <c r="P26" i="28"/>
  <c r="O26" i="28"/>
  <c r="M26" i="28"/>
  <c r="L26" i="28" a="1"/>
  <c r="L26" i="28" s="1"/>
  <c r="O25" i="28"/>
  <c r="P25" i="28" s="1"/>
  <c r="L25" i="28"/>
  <c r="L25" i="28" a="1"/>
  <c r="O24" i="28"/>
  <c r="P24" i="28" s="1"/>
  <c r="L24" i="28" a="1"/>
  <c r="L24" i="28" s="1"/>
  <c r="M24" i="28" s="1"/>
  <c r="P23" i="28"/>
  <c r="O23" i="28"/>
  <c r="L23" i="28"/>
  <c r="L23" i="28" a="1"/>
  <c r="M23" i="28"/>
  <c r="O22" i="28"/>
  <c r="P22" i="28" s="1"/>
  <c r="L22" i="28" a="1"/>
  <c r="L22" i="28" s="1"/>
  <c r="M22" i="28"/>
  <c r="O21" i="28"/>
  <c r="P21" i="28" s="1"/>
  <c r="M21" i="28"/>
  <c r="L21" i="28" a="1"/>
  <c r="L21" i="28" s="1"/>
  <c r="P20" i="28"/>
  <c r="O20" i="28"/>
  <c r="L20" i="28"/>
  <c r="L20" i="28" a="1"/>
  <c r="O19" i="28"/>
  <c r="P19" i="28" s="1"/>
  <c r="L19" i="28" a="1"/>
  <c r="L19" i="28" s="1"/>
  <c r="O18" i="28"/>
  <c r="P18" i="28" s="1"/>
  <c r="M18" i="28"/>
  <c r="L18" i="28" a="1"/>
  <c r="L18" i="28" s="1"/>
  <c r="O17" i="28"/>
  <c r="P17" i="28" s="1"/>
  <c r="L17" i="28"/>
  <c r="L17" i="28" a="1"/>
  <c r="M17" i="28"/>
  <c r="P16" i="28"/>
  <c r="O16" i="28"/>
  <c r="L16" i="28" a="1"/>
  <c r="L16" i="28" s="1"/>
  <c r="M16" i="28" s="1"/>
  <c r="P15" i="28"/>
  <c r="O15" i="28"/>
  <c r="L15" i="28"/>
  <c r="L15" i="28" a="1"/>
  <c r="O14" i="28"/>
  <c r="P14" i="28" s="1"/>
  <c r="L14" i="28" a="1"/>
  <c r="L14" i="28" s="1"/>
  <c r="M14" i="28"/>
  <c r="Y14" i="28" s="1"/>
  <c r="O13" i="28"/>
  <c r="P13" i="28" s="1"/>
  <c r="L13" i="28" a="1"/>
  <c r="L13" i="28" s="1"/>
  <c r="M13" i="28"/>
  <c r="O12" i="28"/>
  <c r="P12" i="28" s="1"/>
  <c r="L12" i="28" a="1"/>
  <c r="L12" i="28" s="1"/>
  <c r="O11" i="28"/>
  <c r="P11" i="28" s="1"/>
  <c r="L11" i="28" a="1"/>
  <c r="L11" i="28" s="1"/>
  <c r="P10" i="28"/>
  <c r="O10" i="28"/>
  <c r="L10" i="28"/>
  <c r="L10" i="28" a="1"/>
  <c r="O9" i="28"/>
  <c r="P9" i="28" s="1"/>
  <c r="L9" i="28" a="1"/>
  <c r="L9" i="28" s="1"/>
  <c r="M9" i="28" s="1"/>
  <c r="O8" i="28"/>
  <c r="P8" i="28" s="1"/>
  <c r="M8" i="28"/>
  <c r="L8" i="28"/>
  <c r="L8" i="28" a="1"/>
  <c r="AB7" i="28"/>
  <c r="O7" i="28"/>
  <c r="L7" i="28" a="1"/>
  <c r="L7" i="28" s="1"/>
  <c r="AB6" i="28"/>
  <c r="O6" i="28"/>
  <c r="L6" i="28" a="1"/>
  <c r="L6" i="28" s="1"/>
  <c r="O5" i="28"/>
  <c r="L5" i="28" a="1"/>
  <c r="L5" i="28" s="1"/>
  <c r="O4" i="28"/>
  <c r="L4" i="28" a="1"/>
  <c r="L4" i="28" s="1"/>
  <c r="M4" i="28" s="1"/>
  <c r="Y4" i="28" s="1"/>
  <c r="X5" i="5"/>
  <c r="X6" i="5"/>
  <c r="X7" i="5"/>
  <c r="X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4" i="5"/>
  <c r="T4" i="5"/>
  <c r="S4" i="5"/>
  <c r="AB7" i="5"/>
  <c r="AB6" i="5"/>
  <c r="V4" i="5"/>
  <c r="U4" i="5"/>
  <c r="L5" i="5" a="1"/>
  <c r="L5" i="5" s="1"/>
  <c r="L6" i="5" a="1"/>
  <c r="L6" i="5" s="1"/>
  <c r="L7" i="5" a="1"/>
  <c r="L7" i="5" s="1"/>
  <c r="L8" i="5" a="1"/>
  <c r="L8" i="5" s="1"/>
  <c r="L9" i="5" a="1"/>
  <c r="L9" i="5" s="1"/>
  <c r="L10" i="5" a="1"/>
  <c r="L10" i="5" s="1"/>
  <c r="L11" i="5" a="1"/>
  <c r="L11" i="5"/>
  <c r="L12" i="5" a="1"/>
  <c r="L12" i="5" s="1"/>
  <c r="L13" i="5" a="1"/>
  <c r="L13" i="5" s="1"/>
  <c r="L14" i="5" a="1"/>
  <c r="L14" i="5" s="1"/>
  <c r="L15" i="5" a="1"/>
  <c r="L15" i="5" s="1"/>
  <c r="L16" i="5" a="1"/>
  <c r="L16" i="5" s="1"/>
  <c r="L17" i="5" a="1"/>
  <c r="L17" i="5" s="1"/>
  <c r="L18" i="5" a="1"/>
  <c r="L18" i="5" s="1"/>
  <c r="L19" i="5" a="1"/>
  <c r="L19" i="5" s="1"/>
  <c r="L20" i="5" a="1"/>
  <c r="L20" i="5" s="1"/>
  <c r="L21" i="5" a="1"/>
  <c r="L21" i="5" s="1"/>
  <c r="L22" i="5" a="1"/>
  <c r="L22" i="5" s="1"/>
  <c r="L23" i="5" a="1"/>
  <c r="L23" i="5" s="1"/>
  <c r="L24" i="5" a="1"/>
  <c r="L24" i="5" s="1"/>
  <c r="L25" i="5" a="1"/>
  <c r="L25" i="5" s="1"/>
  <c r="L26" i="5" a="1"/>
  <c r="L26" i="5" s="1"/>
  <c r="L27" i="5" a="1"/>
  <c r="L27" i="5"/>
  <c r="L28" i="5" a="1"/>
  <c r="L28" i="5" s="1"/>
  <c r="L29" i="5" a="1"/>
  <c r="L29" i="5" s="1"/>
  <c r="L30" i="5" a="1"/>
  <c r="L30" i="5" s="1"/>
  <c r="L31" i="5" a="1"/>
  <c r="L31" i="5" s="1"/>
  <c r="L32" i="5" a="1"/>
  <c r="L32" i="5" s="1"/>
  <c r="M32" i="5" s="1"/>
  <c r="Y32" i="5" s="1"/>
  <c r="L33" i="5" a="1"/>
  <c r="L33" i="5" s="1"/>
  <c r="L34" i="5" a="1"/>
  <c r="L34" i="5" s="1"/>
  <c r="L35" i="5" a="1"/>
  <c r="L35" i="5" s="1"/>
  <c r="L36" i="5" a="1"/>
  <c r="L36" i="5" s="1"/>
  <c r="L37" i="5" a="1"/>
  <c r="L37" i="5" s="1"/>
  <c r="L38" i="5" a="1"/>
  <c r="L38" i="5" s="1"/>
  <c r="L39" i="5" a="1"/>
  <c r="L39" i="5" s="1"/>
  <c r="L40" i="5" a="1"/>
  <c r="L40" i="5" s="1"/>
  <c r="L41" i="5" a="1"/>
  <c r="L41" i="5" s="1"/>
  <c r="L42" i="5" a="1"/>
  <c r="L42" i="5" s="1"/>
  <c r="L43" i="5" a="1"/>
  <c r="L43" i="5"/>
  <c r="L44" i="5" a="1"/>
  <c r="L44" i="5" s="1"/>
  <c r="L45" i="5" a="1"/>
  <c r="L45" i="5" s="1"/>
  <c r="L46" i="5" a="1"/>
  <c r="L46" i="5" s="1"/>
  <c r="L47" i="5" a="1"/>
  <c r="L47" i="5" s="1"/>
  <c r="M47" i="5" s="1"/>
  <c r="Y47" i="5" s="1"/>
  <c r="L48" i="5" a="1"/>
  <c r="L48" i="5" s="1"/>
  <c r="L49" i="5" a="1"/>
  <c r="L49" i="5" s="1"/>
  <c r="L50" i="5" a="1"/>
  <c r="L50" i="5" s="1"/>
  <c r="L51" i="5" a="1"/>
  <c r="L51" i="5" s="1"/>
  <c r="L52" i="5" a="1"/>
  <c r="L52" i="5" s="1"/>
  <c r="L53" i="5" a="1"/>
  <c r="L53" i="5" s="1"/>
  <c r="L54" i="5" a="1"/>
  <c r="L54" i="5" s="1"/>
  <c r="L55" i="5" a="1"/>
  <c r="L55" i="5" s="1"/>
  <c r="M55" i="5" s="1"/>
  <c r="Y55" i="5" s="1"/>
  <c r="L56" i="5" a="1"/>
  <c r="L56" i="5" s="1"/>
  <c r="L57" i="5" a="1"/>
  <c r="L57" i="5" s="1"/>
  <c r="L58" i="5" a="1"/>
  <c r="L58" i="5" s="1"/>
  <c r="L59" i="5" a="1"/>
  <c r="L59" i="5"/>
  <c r="L60" i="5" a="1"/>
  <c r="L60" i="5" s="1"/>
  <c r="L61" i="5" a="1"/>
  <c r="L61" i="5" s="1"/>
  <c r="L62" i="5" a="1"/>
  <c r="L62" i="5" s="1"/>
  <c r="L63" i="5" a="1"/>
  <c r="L63" i="5" s="1"/>
  <c r="L64" i="5" a="1"/>
  <c r="L64" i="5" s="1"/>
  <c r="M64" i="5" s="1"/>
  <c r="Y64" i="5" s="1"/>
  <c r="L65" i="5" a="1"/>
  <c r="L65" i="5" s="1"/>
  <c r="L66" i="5" a="1"/>
  <c r="L66" i="5" s="1"/>
  <c r="L67" i="5" a="1"/>
  <c r="L67" i="5" s="1"/>
  <c r="L68" i="5" a="1"/>
  <c r="L68" i="5" s="1"/>
  <c r="L69" i="5" a="1"/>
  <c r="L69" i="5" s="1"/>
  <c r="L70" i="5" a="1"/>
  <c r="L70" i="5" s="1"/>
  <c r="L71" i="5" a="1"/>
  <c r="L71" i="5" s="1"/>
  <c r="L72" i="5" a="1"/>
  <c r="L72" i="5" s="1"/>
  <c r="L73" i="5" a="1"/>
  <c r="L73" i="5" s="1"/>
  <c r="L74" i="5" a="1"/>
  <c r="L74" i="5" s="1"/>
  <c r="L75" i="5" a="1"/>
  <c r="L75" i="5"/>
  <c r="L76" i="5" a="1"/>
  <c r="L76" i="5" s="1"/>
  <c r="L77" i="5" a="1"/>
  <c r="L77" i="5" s="1"/>
  <c r="L78" i="5" a="1"/>
  <c r="L78" i="5" s="1"/>
  <c r="L79" i="5" a="1"/>
  <c r="L79" i="5" s="1"/>
  <c r="M79" i="5" s="1"/>
  <c r="Y79" i="5" s="1"/>
  <c r="L80" i="5" a="1"/>
  <c r="L80" i="5" s="1"/>
  <c r="L81" i="5" a="1"/>
  <c r="L81" i="5" s="1"/>
  <c r="L82" i="5" a="1"/>
  <c r="L82" i="5" s="1"/>
  <c r="L83" i="5" a="1"/>
  <c r="L83" i="5" s="1"/>
  <c r="L84" i="5" a="1"/>
  <c r="L84" i="5" s="1"/>
  <c r="L85" i="5" a="1"/>
  <c r="L85" i="5" s="1"/>
  <c r="L86" i="5" a="1"/>
  <c r="L86" i="5" s="1"/>
  <c r="L87" i="5" a="1"/>
  <c r="L87" i="5" s="1"/>
  <c r="M87" i="5" s="1"/>
  <c r="Y87" i="5" s="1"/>
  <c r="L88" i="5" a="1"/>
  <c r="L88" i="5" s="1"/>
  <c r="L89" i="5" a="1"/>
  <c r="L89" i="5" s="1"/>
  <c r="L90" i="5" a="1"/>
  <c r="L90" i="5" s="1"/>
  <c r="L91" i="5" a="1"/>
  <c r="L91" i="5"/>
  <c r="L92" i="5" a="1"/>
  <c r="L92" i="5" s="1"/>
  <c r="L93" i="5" a="1"/>
  <c r="L93" i="5" s="1"/>
  <c r="L94" i="5" a="1"/>
  <c r="L94" i="5" s="1"/>
  <c r="L95" i="5" a="1"/>
  <c r="L95" i="5" s="1"/>
  <c r="L96" i="5" a="1"/>
  <c r="L96" i="5" s="1"/>
  <c r="M96" i="5" s="1"/>
  <c r="Y96" i="5" s="1"/>
  <c r="L97" i="5" a="1"/>
  <c r="L97" i="5" s="1"/>
  <c r="L98" i="5" a="1"/>
  <c r="L98" i="5" s="1"/>
  <c r="L99" i="5" a="1"/>
  <c r="L99" i="5" s="1"/>
  <c r="L100" i="5" a="1"/>
  <c r="L100" i="5" s="1"/>
  <c r="L101" i="5" a="1"/>
  <c r="L101" i="5" s="1"/>
  <c r="L102" i="5" a="1"/>
  <c r="L102" i="5" s="1"/>
  <c r="L103" i="5" a="1"/>
  <c r="L103" i="5" s="1"/>
  <c r="L104" i="5" a="1"/>
  <c r="L104" i="5" s="1"/>
  <c r="L105" i="5" a="1"/>
  <c r="L105" i="5" s="1"/>
  <c r="L106" i="5" a="1"/>
  <c r="L106" i="5" s="1"/>
  <c r="L107" i="5" a="1"/>
  <c r="L107" i="5"/>
  <c r="L108" i="5" a="1"/>
  <c r="L108" i="5" s="1"/>
  <c r="L109" i="5" a="1"/>
  <c r="L109" i="5" s="1"/>
  <c r="L110" i="5" a="1"/>
  <c r="L110" i="5" s="1"/>
  <c r="L111" i="5" a="1"/>
  <c r="L111" i="5" s="1"/>
  <c r="M111" i="5" s="1"/>
  <c r="Y111" i="5" s="1"/>
  <c r="L112" i="5" a="1"/>
  <c r="L112" i="5" s="1"/>
  <c r="L113" i="5" a="1"/>
  <c r="L113" i="5" s="1"/>
  <c r="L114" i="5" a="1"/>
  <c r="L114" i="5" s="1"/>
  <c r="L115" i="5" a="1"/>
  <c r="L115" i="5" s="1"/>
  <c r="L116" i="5" a="1"/>
  <c r="L116" i="5" s="1"/>
  <c r="L117" i="5" a="1"/>
  <c r="L117" i="5" s="1"/>
  <c r="L118" i="5" a="1"/>
  <c r="L118" i="5" s="1"/>
  <c r="L119" i="5" a="1"/>
  <c r="L119" i="5" s="1"/>
  <c r="M119" i="5" s="1"/>
  <c r="Y119" i="5" s="1"/>
  <c r="L120" i="5" a="1"/>
  <c r="L120" i="5" s="1"/>
  <c r="L121" i="5" a="1"/>
  <c r="L121" i="5" s="1"/>
  <c r="L122" i="5" a="1"/>
  <c r="L122" i="5" s="1"/>
  <c r="L123" i="5" a="1"/>
  <c r="L123" i="5"/>
  <c r="L124" i="5" a="1"/>
  <c r="L124" i="5" s="1"/>
  <c r="L125" i="5" a="1"/>
  <c r="L125" i="5" s="1"/>
  <c r="L126" i="5" a="1"/>
  <c r="L126" i="5" s="1"/>
  <c r="L127" i="5" a="1"/>
  <c r="L127" i="5" s="1"/>
  <c r="L128" i="5" a="1"/>
  <c r="L128" i="5" s="1"/>
  <c r="L129" i="5" a="1"/>
  <c r="L129" i="5" s="1"/>
  <c r="L130" i="5" a="1"/>
  <c r="L130" i="5" s="1"/>
  <c r="L131" i="5" a="1"/>
  <c r="L131" i="5" s="1"/>
  <c r="L132" i="5" a="1"/>
  <c r="L132" i="5" s="1"/>
  <c r="L133" i="5" a="1"/>
  <c r="L133" i="5" s="1"/>
  <c r="L134" i="5" a="1"/>
  <c r="L134" i="5" s="1"/>
  <c r="L135" i="5" a="1"/>
  <c r="L135" i="5" s="1"/>
  <c r="L136" i="5" a="1"/>
  <c r="L136" i="5" s="1"/>
  <c r="L137" i="5" a="1"/>
  <c r="L137" i="5" s="1"/>
  <c r="L138" i="5" a="1"/>
  <c r="L138" i="5" s="1"/>
  <c r="L139" i="5" a="1"/>
  <c r="L139" i="5"/>
  <c r="M10" i="5"/>
  <c r="Y10" i="5" s="1"/>
  <c r="M11" i="5"/>
  <c r="Y11" i="5" s="1"/>
  <c r="M13" i="5"/>
  <c r="Y13" i="5" s="1"/>
  <c r="M17" i="5"/>
  <c r="Y17" i="5" s="1"/>
  <c r="M19" i="5"/>
  <c r="Y19" i="5" s="1"/>
  <c r="M25" i="5"/>
  <c r="Y25" i="5" s="1"/>
  <c r="M26" i="5"/>
  <c r="Y26" i="5" s="1"/>
  <c r="M29" i="5"/>
  <c r="Y29" i="5" s="1"/>
  <c r="M30" i="5"/>
  <c r="Y30" i="5" s="1"/>
  <c r="M35" i="5"/>
  <c r="Y35" i="5" s="1"/>
  <c r="M36" i="5"/>
  <c r="Y36" i="5" s="1"/>
  <c r="M37" i="5"/>
  <c r="Y37" i="5" s="1"/>
  <c r="M42" i="5"/>
  <c r="Y42" i="5" s="1"/>
  <c r="M43" i="5"/>
  <c r="Y43" i="5" s="1"/>
  <c r="M49" i="5"/>
  <c r="Y49" i="5" s="1"/>
  <c r="M51" i="5"/>
  <c r="Y51" i="5" s="1"/>
  <c r="M57" i="5"/>
  <c r="Y57" i="5" s="1"/>
  <c r="M58" i="5"/>
  <c r="Y58" i="5" s="1"/>
  <c r="M61" i="5"/>
  <c r="Y61" i="5" s="1"/>
  <c r="M62" i="5"/>
  <c r="Y62" i="5" s="1"/>
  <c r="M67" i="5"/>
  <c r="Y67" i="5" s="1"/>
  <c r="M68" i="5"/>
  <c r="Y68" i="5" s="1"/>
  <c r="M69" i="5"/>
  <c r="Y69" i="5" s="1"/>
  <c r="M74" i="5"/>
  <c r="Y74" i="5" s="1"/>
  <c r="M75" i="5"/>
  <c r="Y75" i="5" s="1"/>
  <c r="M77" i="5"/>
  <c r="Y77" i="5" s="1"/>
  <c r="M81" i="5"/>
  <c r="Y81" i="5" s="1"/>
  <c r="M83" i="5"/>
  <c r="Y83" i="5" s="1"/>
  <c r="M90" i="5"/>
  <c r="Y90" i="5" s="1"/>
  <c r="M93" i="5"/>
  <c r="Y93" i="5" s="1"/>
  <c r="M99" i="5"/>
  <c r="Y99" i="5" s="1"/>
  <c r="M100" i="5"/>
  <c r="Y100" i="5" s="1"/>
  <c r="M101" i="5"/>
  <c r="Y101" i="5" s="1"/>
  <c r="M106" i="5"/>
  <c r="Y106" i="5" s="1"/>
  <c r="M107" i="5"/>
  <c r="Y107" i="5" s="1"/>
  <c r="M109" i="5"/>
  <c r="Y109" i="5" s="1"/>
  <c r="M113" i="5"/>
  <c r="Y113" i="5" s="1"/>
  <c r="M115" i="5"/>
  <c r="Y115" i="5" s="1"/>
  <c r="M122" i="5"/>
  <c r="Y122" i="5" s="1"/>
  <c r="M125" i="5"/>
  <c r="Y125" i="5" s="1"/>
  <c r="M131" i="5"/>
  <c r="Y131" i="5" s="1"/>
  <c r="M132" i="5"/>
  <c r="Y132" i="5" s="1"/>
  <c r="M133" i="5"/>
  <c r="Y133" i="5" s="1"/>
  <c r="M139" i="5"/>
  <c r="Y139" i="5" s="1"/>
  <c r="Q4" i="5"/>
  <c r="D31" i="23"/>
  <c r="D32" i="23"/>
  <c r="D33" i="23"/>
  <c r="D34" i="23"/>
  <c r="D35" i="23"/>
  <c r="D36" i="23"/>
  <c r="D37" i="23"/>
  <c r="D38" i="23"/>
  <c r="D39" i="23"/>
  <c r="D40" i="23"/>
  <c r="D41" i="23"/>
  <c r="D42" i="23"/>
  <c r="D43" i="23"/>
  <c r="D44" i="23"/>
  <c r="D45" i="23"/>
  <c r="D46" i="23"/>
  <c r="D47" i="23"/>
  <c r="D48" i="23"/>
  <c r="D49" i="23"/>
  <c r="D50" i="23"/>
  <c r="D51" i="23"/>
  <c r="D52" i="23"/>
  <c r="D53" i="23"/>
  <c r="D30" i="23"/>
  <c r="G149" i="27"/>
  <c r="F149" i="27"/>
  <c r="A149" i="27" s="1"/>
  <c r="G148" i="27"/>
  <c r="F148" i="27"/>
  <c r="A148" i="27" s="1"/>
  <c r="G147" i="27"/>
  <c r="F147" i="27"/>
  <c r="A147" i="27" s="1"/>
  <c r="G146" i="27"/>
  <c r="H146" i="27" s="1"/>
  <c r="F146" i="27"/>
  <c r="A146" i="27" s="1"/>
  <c r="G145" i="27"/>
  <c r="F145" i="27"/>
  <c r="A145" i="27" s="1"/>
  <c r="G144" i="27"/>
  <c r="H144" i="27" s="1"/>
  <c r="F144" i="27"/>
  <c r="A144" i="27" s="1"/>
  <c r="G143" i="27"/>
  <c r="F143" i="27"/>
  <c r="A143" i="27" s="1"/>
  <c r="G142" i="27"/>
  <c r="F142" i="27"/>
  <c r="A142" i="27" s="1"/>
  <c r="G141" i="27"/>
  <c r="F141" i="27"/>
  <c r="A141" i="27" s="1"/>
  <c r="G140" i="27"/>
  <c r="F140" i="27"/>
  <c r="A140" i="27" s="1"/>
  <c r="G139" i="27"/>
  <c r="F139" i="27"/>
  <c r="A139" i="27" s="1"/>
  <c r="G138" i="27"/>
  <c r="H138" i="27" s="1"/>
  <c r="F138" i="27"/>
  <c r="A138" i="27" s="1"/>
  <c r="G137" i="27"/>
  <c r="F137" i="27"/>
  <c r="A137" i="27" s="1"/>
  <c r="G136" i="27"/>
  <c r="H136" i="27" s="1"/>
  <c r="F136" i="27"/>
  <c r="A136" i="27" s="1"/>
  <c r="G135" i="27"/>
  <c r="F135" i="27"/>
  <c r="A135" i="27" s="1"/>
  <c r="G134" i="27"/>
  <c r="H134" i="27" s="1"/>
  <c r="F134" i="27"/>
  <c r="A134" i="27" s="1"/>
  <c r="G133" i="27"/>
  <c r="F133" i="27"/>
  <c r="A133" i="27" s="1"/>
  <c r="G132" i="27"/>
  <c r="F132" i="27"/>
  <c r="A132" i="27" s="1"/>
  <c r="G131" i="27"/>
  <c r="F131" i="27"/>
  <c r="A131" i="27" s="1"/>
  <c r="G130" i="27"/>
  <c r="H130" i="27" s="1"/>
  <c r="F130" i="27"/>
  <c r="A130" i="27" s="1"/>
  <c r="G129" i="27"/>
  <c r="F129" i="27"/>
  <c r="A129" i="27" s="1"/>
  <c r="G128" i="27"/>
  <c r="H128" i="27" s="1"/>
  <c r="F128" i="27"/>
  <c r="A128" i="27" s="1"/>
  <c r="G127" i="27"/>
  <c r="F127" i="27"/>
  <c r="A127" i="27" s="1"/>
  <c r="G126" i="27"/>
  <c r="H126" i="27" s="1"/>
  <c r="F126" i="27"/>
  <c r="A126" i="27" s="1"/>
  <c r="G125" i="27"/>
  <c r="F125" i="27"/>
  <c r="A125" i="27" s="1"/>
  <c r="G124" i="27"/>
  <c r="F124" i="27"/>
  <c r="A124" i="27" s="1"/>
  <c r="G123" i="27"/>
  <c r="F123" i="27"/>
  <c r="A123" i="27" s="1"/>
  <c r="G122" i="27"/>
  <c r="F122" i="27"/>
  <c r="A122" i="27" s="1"/>
  <c r="G121" i="27"/>
  <c r="F121" i="27"/>
  <c r="A121" i="27" s="1"/>
  <c r="G120" i="27"/>
  <c r="H120" i="27" s="1"/>
  <c r="F120" i="27"/>
  <c r="A120" i="27" s="1"/>
  <c r="G119" i="27"/>
  <c r="F119" i="27"/>
  <c r="A119" i="27" s="1"/>
  <c r="G118" i="27"/>
  <c r="H118" i="27" s="1"/>
  <c r="F118" i="27"/>
  <c r="A118" i="27" s="1"/>
  <c r="G117" i="27"/>
  <c r="F117" i="27"/>
  <c r="A117" i="27" s="1"/>
  <c r="G116" i="27"/>
  <c r="F116" i="27"/>
  <c r="A116" i="27" s="1"/>
  <c r="G115" i="27"/>
  <c r="F115" i="27"/>
  <c r="A115" i="27" s="1"/>
  <c r="G114" i="27"/>
  <c r="F114" i="27"/>
  <c r="A114" i="27" s="1"/>
  <c r="G113" i="27"/>
  <c r="F113" i="27"/>
  <c r="A113" i="27" s="1"/>
  <c r="G112" i="27"/>
  <c r="F112" i="27"/>
  <c r="A112" i="27" s="1"/>
  <c r="G111" i="27"/>
  <c r="F111" i="27"/>
  <c r="A111" i="27" s="1"/>
  <c r="G110" i="27"/>
  <c r="H110" i="27" s="1"/>
  <c r="F110" i="27"/>
  <c r="A110" i="27" s="1"/>
  <c r="G109" i="27"/>
  <c r="F109" i="27"/>
  <c r="A109" i="27" s="1"/>
  <c r="G108" i="27"/>
  <c r="F108" i="27"/>
  <c r="A108" i="27" s="1"/>
  <c r="G107" i="27"/>
  <c r="F107" i="27"/>
  <c r="A107" i="27" s="1"/>
  <c r="G106" i="27"/>
  <c r="F106" i="27"/>
  <c r="A106" i="27" s="1"/>
  <c r="G105" i="27"/>
  <c r="F105" i="27"/>
  <c r="A105" i="27" s="1"/>
  <c r="G104" i="27"/>
  <c r="F104" i="27"/>
  <c r="A104" i="27" s="1"/>
  <c r="G103" i="27"/>
  <c r="F103" i="27"/>
  <c r="A103" i="27" s="1"/>
  <c r="G102" i="27"/>
  <c r="F102" i="27"/>
  <c r="A102" i="27" s="1"/>
  <c r="G101" i="27"/>
  <c r="F101" i="27"/>
  <c r="A101" i="27" s="1"/>
  <c r="G100" i="27"/>
  <c r="F100" i="27"/>
  <c r="A100" i="27" s="1"/>
  <c r="G99" i="27"/>
  <c r="F99" i="27"/>
  <c r="A99" i="27" s="1"/>
  <c r="G98" i="27"/>
  <c r="F98" i="27"/>
  <c r="A98" i="27" s="1"/>
  <c r="G97" i="27"/>
  <c r="F97" i="27"/>
  <c r="A97" i="27" s="1"/>
  <c r="G96" i="27"/>
  <c r="F96" i="27"/>
  <c r="A96" i="27" s="1"/>
  <c r="G95" i="27"/>
  <c r="F95" i="27"/>
  <c r="A95" i="27" s="1"/>
  <c r="G94" i="27"/>
  <c r="F94" i="27"/>
  <c r="A94" i="27" s="1"/>
  <c r="G93" i="27"/>
  <c r="F93" i="27"/>
  <c r="A93" i="27" s="1"/>
  <c r="G92" i="27"/>
  <c r="F92" i="27"/>
  <c r="A92" i="27" s="1"/>
  <c r="G91" i="27"/>
  <c r="F91" i="27"/>
  <c r="A91" i="27" s="1"/>
  <c r="G90" i="27"/>
  <c r="H90" i="27" s="1"/>
  <c r="F90" i="27"/>
  <c r="A90" i="27" s="1"/>
  <c r="G89" i="27"/>
  <c r="F89" i="27"/>
  <c r="A89" i="27" s="1"/>
  <c r="G88" i="27"/>
  <c r="F88" i="27"/>
  <c r="A88" i="27" s="1"/>
  <c r="G87" i="27"/>
  <c r="F87" i="27"/>
  <c r="A87" i="27" s="1"/>
  <c r="G86" i="27"/>
  <c r="F86" i="27"/>
  <c r="A86" i="27" s="1"/>
  <c r="G85" i="27"/>
  <c r="F85" i="27"/>
  <c r="A85" i="27" s="1"/>
  <c r="G84" i="27"/>
  <c r="F84" i="27"/>
  <c r="A84" i="27" s="1"/>
  <c r="G83" i="27"/>
  <c r="F83" i="27"/>
  <c r="A83" i="27" s="1"/>
  <c r="G82" i="27"/>
  <c r="H82" i="27" s="1"/>
  <c r="F82" i="27"/>
  <c r="A82" i="27" s="1"/>
  <c r="G81" i="27"/>
  <c r="F81" i="27"/>
  <c r="A81" i="27" s="1"/>
  <c r="G80" i="27"/>
  <c r="H80" i="27" s="1"/>
  <c r="F80" i="27"/>
  <c r="A80" i="27" s="1"/>
  <c r="G79" i="27"/>
  <c r="F79" i="27"/>
  <c r="A79" i="27" s="1"/>
  <c r="G78" i="27"/>
  <c r="F78" i="27"/>
  <c r="A78" i="27" s="1"/>
  <c r="G77" i="27"/>
  <c r="F77" i="27"/>
  <c r="A77" i="27" s="1"/>
  <c r="G76" i="27"/>
  <c r="F76" i="27"/>
  <c r="A76" i="27" s="1"/>
  <c r="G75" i="27"/>
  <c r="F75" i="27"/>
  <c r="A75" i="27" s="1"/>
  <c r="G74" i="27"/>
  <c r="H74" i="27" s="1"/>
  <c r="F74" i="27"/>
  <c r="A74" i="27" s="1"/>
  <c r="G73" i="27"/>
  <c r="F73" i="27"/>
  <c r="A73" i="27" s="1"/>
  <c r="G72" i="27"/>
  <c r="H72" i="27" s="1"/>
  <c r="F72" i="27"/>
  <c r="A72" i="27" s="1"/>
  <c r="G71" i="27"/>
  <c r="F71" i="27"/>
  <c r="A71" i="27" s="1"/>
  <c r="G70" i="27"/>
  <c r="H70" i="27" s="1"/>
  <c r="F70" i="27"/>
  <c r="A70" i="27" s="1"/>
  <c r="G69" i="27"/>
  <c r="F69" i="27"/>
  <c r="A69" i="27" s="1"/>
  <c r="G68" i="27"/>
  <c r="F68" i="27"/>
  <c r="A68" i="27" s="1"/>
  <c r="G67" i="27"/>
  <c r="F67" i="27"/>
  <c r="A67" i="27" s="1"/>
  <c r="G66" i="27"/>
  <c r="H66" i="27" s="1"/>
  <c r="F66" i="27"/>
  <c r="A66" i="27" s="1"/>
  <c r="G65" i="27"/>
  <c r="F65" i="27"/>
  <c r="A65" i="27" s="1"/>
  <c r="G64" i="27"/>
  <c r="H64" i="27" s="1"/>
  <c r="F64" i="27"/>
  <c r="A64" i="27" s="1"/>
  <c r="G63" i="27"/>
  <c r="F63" i="27"/>
  <c r="A63" i="27" s="1"/>
  <c r="G62" i="27"/>
  <c r="H62" i="27" s="1"/>
  <c r="F62" i="27"/>
  <c r="A62" i="27" s="1"/>
  <c r="G61" i="27"/>
  <c r="F61" i="27"/>
  <c r="A61" i="27" s="1"/>
  <c r="G60" i="27"/>
  <c r="F60" i="27"/>
  <c r="A60" i="27" s="1"/>
  <c r="G59" i="27"/>
  <c r="F59" i="27"/>
  <c r="A59" i="27" s="1"/>
  <c r="G58" i="27"/>
  <c r="F58" i="27"/>
  <c r="A58" i="27" s="1"/>
  <c r="G57" i="27"/>
  <c r="F57" i="27"/>
  <c r="A57" i="27" s="1"/>
  <c r="G56" i="27"/>
  <c r="H56" i="27" s="1"/>
  <c r="F56" i="27"/>
  <c r="A56" i="27" s="1"/>
  <c r="G55" i="27"/>
  <c r="F55" i="27"/>
  <c r="A55" i="27" s="1"/>
  <c r="G54" i="27"/>
  <c r="H54" i="27" s="1"/>
  <c r="F54" i="27"/>
  <c r="A54" i="27" s="1"/>
  <c r="G53" i="27"/>
  <c r="F53" i="27"/>
  <c r="A53" i="27" s="1"/>
  <c r="G52" i="27"/>
  <c r="F52" i="27"/>
  <c r="A52" i="27" s="1"/>
  <c r="G51" i="27"/>
  <c r="F51" i="27"/>
  <c r="A51" i="27" s="1"/>
  <c r="G50" i="27"/>
  <c r="F50" i="27"/>
  <c r="A50" i="27" s="1"/>
  <c r="G49" i="27"/>
  <c r="F49" i="27"/>
  <c r="A49" i="27" s="1"/>
  <c r="G48" i="27"/>
  <c r="H48" i="27" s="1"/>
  <c r="F48" i="27"/>
  <c r="A48" i="27" s="1"/>
  <c r="G47" i="27"/>
  <c r="F47" i="27"/>
  <c r="A47" i="27" s="1"/>
  <c r="G46" i="27"/>
  <c r="H46" i="27" s="1"/>
  <c r="F46" i="27"/>
  <c r="A46" i="27" s="1"/>
  <c r="G45" i="27"/>
  <c r="F45" i="27"/>
  <c r="A45" i="27" s="1"/>
  <c r="G44" i="27"/>
  <c r="F44" i="27"/>
  <c r="A44" i="27" s="1"/>
  <c r="G43" i="27"/>
  <c r="F43" i="27"/>
  <c r="A43" i="27" s="1"/>
  <c r="G42" i="27"/>
  <c r="F42" i="27"/>
  <c r="A42" i="27" s="1"/>
  <c r="G41" i="27"/>
  <c r="F41" i="27"/>
  <c r="A41" i="27" s="1"/>
  <c r="G40" i="27"/>
  <c r="F40" i="27"/>
  <c r="A40" i="27" s="1"/>
  <c r="G39" i="27"/>
  <c r="F39" i="27"/>
  <c r="A39" i="27" s="1"/>
  <c r="G38" i="27"/>
  <c r="H38" i="27" s="1"/>
  <c r="F38" i="27"/>
  <c r="A38" i="27" s="1"/>
  <c r="G37" i="27"/>
  <c r="H37" i="27" s="1"/>
  <c r="F37" i="27"/>
  <c r="A37" i="27" s="1"/>
  <c r="G36" i="27"/>
  <c r="F36" i="27"/>
  <c r="A36" i="27" s="1"/>
  <c r="G35" i="27"/>
  <c r="F35" i="27"/>
  <c r="A35" i="27" s="1"/>
  <c r="G34" i="27"/>
  <c r="F34" i="27"/>
  <c r="A34" i="27" s="1"/>
  <c r="G33" i="27"/>
  <c r="F33" i="27"/>
  <c r="A33" i="27" s="1"/>
  <c r="G32" i="27"/>
  <c r="F32" i="27"/>
  <c r="A32" i="27" s="1"/>
  <c r="G31" i="27"/>
  <c r="F31" i="27"/>
  <c r="A31" i="27" s="1"/>
  <c r="G30" i="27"/>
  <c r="H30" i="27" s="1"/>
  <c r="F30" i="27"/>
  <c r="A30" i="27" s="1"/>
  <c r="G29" i="27"/>
  <c r="F29" i="27"/>
  <c r="A29" i="27" s="1"/>
  <c r="G28" i="27"/>
  <c r="F28" i="27"/>
  <c r="A28" i="27" s="1"/>
  <c r="G27" i="27"/>
  <c r="F27" i="27"/>
  <c r="A27" i="27" s="1"/>
  <c r="G26" i="27"/>
  <c r="H26" i="27" s="1"/>
  <c r="F26" i="27"/>
  <c r="A26" i="27" s="1"/>
  <c r="G25" i="27"/>
  <c r="F25" i="27"/>
  <c r="A25" i="27" s="1"/>
  <c r="G24" i="27"/>
  <c r="F24" i="27"/>
  <c r="A24" i="27" s="1"/>
  <c r="G23" i="27"/>
  <c r="F23" i="27"/>
  <c r="A23" i="27" s="1"/>
  <c r="G22" i="27"/>
  <c r="F22" i="27"/>
  <c r="A22" i="27" s="1"/>
  <c r="G21" i="27"/>
  <c r="F21" i="27"/>
  <c r="A21" i="27" s="1"/>
  <c r="G20" i="27"/>
  <c r="H20" i="27" s="1"/>
  <c r="F20" i="27"/>
  <c r="A20" i="27" s="1"/>
  <c r="G19" i="27"/>
  <c r="F19" i="27"/>
  <c r="A19" i="27" s="1"/>
  <c r="G18" i="27"/>
  <c r="H18" i="27" s="1"/>
  <c r="F18" i="27"/>
  <c r="A18" i="27" s="1"/>
  <c r="G17" i="27"/>
  <c r="F17" i="27"/>
  <c r="A17" i="27" s="1"/>
  <c r="G16" i="27"/>
  <c r="H16" i="27" s="1"/>
  <c r="F16" i="27"/>
  <c r="A16" i="27" s="1"/>
  <c r="G15" i="27"/>
  <c r="F15" i="27"/>
  <c r="A15" i="27" s="1"/>
  <c r="G14" i="27"/>
  <c r="F14" i="27"/>
  <c r="A14" i="27" s="1"/>
  <c r="G13" i="27"/>
  <c r="F13" i="27"/>
  <c r="A13" i="27" s="1"/>
  <c r="G12" i="27"/>
  <c r="F12" i="27"/>
  <c r="A12" i="27" s="1"/>
  <c r="G11" i="27"/>
  <c r="F11" i="27"/>
  <c r="A11" i="27" s="1"/>
  <c r="G10" i="27"/>
  <c r="F10" i="27"/>
  <c r="A10" i="27" s="1"/>
  <c r="G9" i="27"/>
  <c r="H9" i="27" s="1"/>
  <c r="F9" i="27"/>
  <c r="A9" i="27" s="1"/>
  <c r="G8" i="27"/>
  <c r="F8" i="27"/>
  <c r="A8" i="27" s="1"/>
  <c r="K7" i="27"/>
  <c r="G7" i="27"/>
  <c r="H114" i="27" s="1"/>
  <c r="F7" i="27"/>
  <c r="K6" i="27"/>
  <c r="G6" i="27"/>
  <c r="F6" i="27"/>
  <c r="G5" i="27"/>
  <c r="F5" i="27"/>
  <c r="G4" i="27"/>
  <c r="F4" i="27"/>
  <c r="K7" i="8"/>
  <c r="K6"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B5" i="16"/>
  <c r="G5" i="26"/>
  <c r="G6" i="26"/>
  <c r="G7" i="26"/>
  <c r="G8" i="26"/>
  <c r="G9" i="26"/>
  <c r="G10" i="26"/>
  <c r="A10" i="26" s="1"/>
  <c r="G11" i="26"/>
  <c r="A11" i="26" s="1"/>
  <c r="G12" i="26"/>
  <c r="A12" i="26" s="1"/>
  <c r="G13" i="26"/>
  <c r="A13" i="26" s="1"/>
  <c r="G14" i="26"/>
  <c r="A14" i="26" s="1"/>
  <c r="G15" i="26"/>
  <c r="A15" i="26" s="1"/>
  <c r="G16" i="26"/>
  <c r="A16" i="26" s="1"/>
  <c r="G17" i="26"/>
  <c r="A17" i="26" s="1"/>
  <c r="G18" i="26"/>
  <c r="A18" i="26" s="1"/>
  <c r="G19" i="26"/>
  <c r="A19" i="26" s="1"/>
  <c r="G20" i="26"/>
  <c r="A20" i="26" s="1"/>
  <c r="G21" i="26"/>
  <c r="A21" i="26" s="1"/>
  <c r="G22" i="26"/>
  <c r="A22" i="26" s="1"/>
  <c r="G23" i="26"/>
  <c r="A23" i="26" s="1"/>
  <c r="G25" i="26"/>
  <c r="A25" i="26" s="1"/>
  <c r="G26" i="26"/>
  <c r="A26" i="26" s="1"/>
  <c r="G27" i="26"/>
  <c r="A27" i="26" s="1"/>
  <c r="G28" i="26"/>
  <c r="A28" i="26" s="1"/>
  <c r="G29" i="26"/>
  <c r="A29" i="26" s="1"/>
  <c r="G30" i="26"/>
  <c r="A30" i="26" s="1"/>
  <c r="G31" i="26"/>
  <c r="A31" i="26" s="1"/>
  <c r="G32" i="26"/>
  <c r="A32" i="26" s="1"/>
  <c r="G33" i="26"/>
  <c r="A33" i="26" s="1"/>
  <c r="G34" i="26"/>
  <c r="A34" i="26" s="1"/>
  <c r="G35" i="26"/>
  <c r="A35" i="26" s="1"/>
  <c r="G36" i="26"/>
  <c r="A36" i="26" s="1"/>
  <c r="G37" i="26"/>
  <c r="A37" i="26" s="1"/>
  <c r="G38" i="26"/>
  <c r="A38" i="26" s="1"/>
  <c r="G39" i="26"/>
  <c r="A39" i="26" s="1"/>
  <c r="G40" i="26"/>
  <c r="A40" i="26" s="1"/>
  <c r="G41" i="26"/>
  <c r="A41" i="26" s="1"/>
  <c r="G42" i="26"/>
  <c r="A42" i="26" s="1"/>
  <c r="G43" i="26"/>
  <c r="A43" i="26" s="1"/>
  <c r="G44" i="26"/>
  <c r="A44" i="26" s="1"/>
  <c r="G45" i="26"/>
  <c r="A45" i="26" s="1"/>
  <c r="G46" i="26"/>
  <c r="A46" i="26" s="1"/>
  <c r="G47" i="26"/>
  <c r="A47" i="26" s="1"/>
  <c r="G48" i="26"/>
  <c r="A48" i="26" s="1"/>
  <c r="G49" i="26"/>
  <c r="A49" i="26" s="1"/>
  <c r="G50" i="26"/>
  <c r="A50" i="26" s="1"/>
  <c r="G51" i="26"/>
  <c r="A51" i="26" s="1"/>
  <c r="G52" i="26"/>
  <c r="A52" i="26" s="1"/>
  <c r="G53" i="26"/>
  <c r="A53" i="26" s="1"/>
  <c r="G54" i="26"/>
  <c r="A54" i="26" s="1"/>
  <c r="G56" i="26"/>
  <c r="A56" i="26" s="1"/>
  <c r="G57" i="26"/>
  <c r="A57" i="26" s="1"/>
  <c r="G59" i="26"/>
  <c r="A59" i="26" s="1"/>
  <c r="G60" i="26"/>
  <c r="A60" i="26" s="1"/>
  <c r="G61" i="26"/>
  <c r="A61" i="26" s="1"/>
  <c r="G62" i="26"/>
  <c r="A62" i="26" s="1"/>
  <c r="G63" i="26"/>
  <c r="A63" i="26" s="1"/>
  <c r="G64" i="26"/>
  <c r="A64" i="26" s="1"/>
  <c r="G65" i="26"/>
  <c r="A65" i="26" s="1"/>
  <c r="G66" i="26"/>
  <c r="A66" i="26" s="1"/>
  <c r="G67" i="26"/>
  <c r="A67" i="26" s="1"/>
  <c r="G68" i="26"/>
  <c r="A68" i="26" s="1"/>
  <c r="G69" i="26"/>
  <c r="A69" i="26" s="1"/>
  <c r="G70" i="26"/>
  <c r="A70" i="26" s="1"/>
  <c r="G71" i="26"/>
  <c r="A71" i="26" s="1"/>
  <c r="G72" i="26"/>
  <c r="A72" i="26" s="1"/>
  <c r="G73" i="26"/>
  <c r="A73" i="26" s="1"/>
  <c r="G74" i="26"/>
  <c r="A74" i="26" s="1"/>
  <c r="G75" i="26"/>
  <c r="A75" i="26" s="1"/>
  <c r="G76" i="26"/>
  <c r="A76" i="26" s="1"/>
  <c r="G77" i="26"/>
  <c r="A77" i="26" s="1"/>
  <c r="G78" i="26"/>
  <c r="A78" i="26" s="1"/>
  <c r="G79" i="26"/>
  <c r="A79" i="26" s="1"/>
  <c r="G80" i="26"/>
  <c r="A80" i="26" s="1"/>
  <c r="G81" i="26"/>
  <c r="A81" i="26" s="1"/>
  <c r="G82" i="26"/>
  <c r="A82" i="26" s="1"/>
  <c r="G83" i="26"/>
  <c r="A83" i="26" s="1"/>
  <c r="G84" i="26"/>
  <c r="A84" i="26" s="1"/>
  <c r="G85" i="26"/>
  <c r="A85" i="26" s="1"/>
  <c r="G86" i="26"/>
  <c r="A86" i="26" s="1"/>
  <c r="G88" i="26"/>
  <c r="A88" i="26" s="1"/>
  <c r="G89" i="26"/>
  <c r="A89" i="26" s="1"/>
  <c r="G90" i="26"/>
  <c r="A90" i="26" s="1"/>
  <c r="G91" i="26"/>
  <c r="A91" i="26" s="1"/>
  <c r="G92" i="26"/>
  <c r="A92" i="26" s="1"/>
  <c r="G93" i="26"/>
  <c r="A93" i="26" s="1"/>
  <c r="G94" i="26"/>
  <c r="A94" i="26" s="1"/>
  <c r="G95" i="26"/>
  <c r="A95" i="26" s="1"/>
  <c r="G96" i="26"/>
  <c r="A96" i="26" s="1"/>
  <c r="G97" i="26"/>
  <c r="A97" i="26" s="1"/>
  <c r="G98" i="26"/>
  <c r="A98" i="26" s="1"/>
  <c r="G99" i="26"/>
  <c r="A99" i="26" s="1"/>
  <c r="G100" i="26"/>
  <c r="A100" i="26" s="1"/>
  <c r="G101" i="26"/>
  <c r="A101" i="26" s="1"/>
  <c r="G102" i="26"/>
  <c r="A102" i="26" s="1"/>
  <c r="G103" i="26"/>
  <c r="A103" i="26" s="1"/>
  <c r="G104" i="26"/>
  <c r="A104" i="26" s="1"/>
  <c r="G105" i="26"/>
  <c r="A105" i="26" s="1"/>
  <c r="G106" i="26"/>
  <c r="A106" i="26" s="1"/>
  <c r="G107" i="26"/>
  <c r="A107" i="26" s="1"/>
  <c r="G108" i="26"/>
  <c r="A108" i="26" s="1"/>
  <c r="G109" i="26"/>
  <c r="A109" i="26" s="1"/>
  <c r="G110" i="26"/>
  <c r="A110" i="26" s="1"/>
  <c r="G111" i="26"/>
  <c r="A111" i="26" s="1"/>
  <c r="G112" i="26"/>
  <c r="A112" i="26" s="1"/>
  <c r="G113" i="26"/>
  <c r="A113" i="26" s="1"/>
  <c r="G114" i="26"/>
  <c r="A114" i="26" s="1"/>
  <c r="G115" i="26"/>
  <c r="A115" i="26" s="1"/>
  <c r="G116" i="26"/>
  <c r="A116" i="26" s="1"/>
  <c r="G117" i="26"/>
  <c r="A117" i="26" s="1"/>
  <c r="G118" i="26"/>
  <c r="A118" i="26" s="1"/>
  <c r="G119" i="26"/>
  <c r="A119" i="26" s="1"/>
  <c r="G120" i="26"/>
  <c r="A120" i="26" s="1"/>
  <c r="G121" i="26"/>
  <c r="A121" i="26" s="1"/>
  <c r="G122" i="26"/>
  <c r="A122" i="26" s="1"/>
  <c r="G123" i="26"/>
  <c r="A123" i="26" s="1"/>
  <c r="G124" i="26"/>
  <c r="A124" i="26" s="1"/>
  <c r="G125" i="26"/>
  <c r="A125" i="26" s="1"/>
  <c r="G126" i="26"/>
  <c r="A126" i="26" s="1"/>
  <c r="G127" i="26"/>
  <c r="A127" i="26" s="1"/>
  <c r="G128" i="26"/>
  <c r="A128" i="26" s="1"/>
  <c r="G129" i="26"/>
  <c r="A129" i="26" s="1"/>
  <c r="G130" i="26"/>
  <c r="A130" i="26" s="1"/>
  <c r="G131" i="26"/>
  <c r="A131" i="26" s="1"/>
  <c r="G132" i="26"/>
  <c r="A132" i="26" s="1"/>
  <c r="G133" i="26"/>
  <c r="A133" i="26" s="1"/>
  <c r="G134" i="26"/>
  <c r="A134" i="26" s="1"/>
  <c r="G136" i="26"/>
  <c r="A136" i="26" s="1"/>
  <c r="G137" i="26"/>
  <c r="A137" i="26" s="1"/>
  <c r="G138" i="26"/>
  <c r="A138" i="26" s="1"/>
  <c r="G139" i="26"/>
  <c r="A139" i="26" s="1"/>
  <c r="G140" i="26"/>
  <c r="A140" i="26" s="1"/>
  <c r="G141" i="26"/>
  <c r="A141" i="26" s="1"/>
  <c r="G142" i="26"/>
  <c r="A142" i="26" s="1"/>
  <c r="G143" i="26"/>
  <c r="A143" i="26" s="1"/>
  <c r="G144" i="26"/>
  <c r="A144" i="26" s="1"/>
  <c r="G145" i="26"/>
  <c r="A145" i="26" s="1"/>
  <c r="G146" i="26"/>
  <c r="A146" i="26" s="1"/>
  <c r="G147" i="26"/>
  <c r="A147" i="26" s="1"/>
  <c r="G148" i="26"/>
  <c r="A148" i="26" s="1"/>
  <c r="G149" i="26"/>
  <c r="A149" i="26" s="1"/>
  <c r="H149" i="26"/>
  <c r="I149" i="26" s="1"/>
  <c r="H148" i="26"/>
  <c r="I148" i="26" s="1"/>
  <c r="H147" i="26"/>
  <c r="I147" i="26" s="1"/>
  <c r="H146" i="26"/>
  <c r="I146" i="26" s="1"/>
  <c r="H145" i="26"/>
  <c r="I145" i="26" s="1"/>
  <c r="H144" i="26"/>
  <c r="I144" i="26" s="1"/>
  <c r="H143" i="26"/>
  <c r="I143" i="26" s="1"/>
  <c r="H142" i="26"/>
  <c r="I142" i="26" s="1"/>
  <c r="H141" i="26"/>
  <c r="I141" i="26" s="1"/>
  <c r="H140" i="26"/>
  <c r="I140" i="26" s="1"/>
  <c r="H139" i="26"/>
  <c r="I139" i="26" s="1"/>
  <c r="H138" i="26"/>
  <c r="I138" i="26" s="1"/>
  <c r="H137" i="26"/>
  <c r="I137" i="26" s="1"/>
  <c r="H136" i="26"/>
  <c r="I136" i="26" s="1"/>
  <c r="H135" i="26"/>
  <c r="I135" i="26" s="1"/>
  <c r="G135" i="26"/>
  <c r="A135" i="26" s="1"/>
  <c r="H134" i="26"/>
  <c r="I134" i="26" s="1"/>
  <c r="H133" i="26"/>
  <c r="I133" i="26" s="1"/>
  <c r="H132" i="26"/>
  <c r="I132" i="26" s="1"/>
  <c r="H131" i="26"/>
  <c r="I131" i="26" s="1"/>
  <c r="H130" i="26"/>
  <c r="I130" i="26" s="1"/>
  <c r="H129" i="26"/>
  <c r="I129" i="26" s="1"/>
  <c r="H128" i="26"/>
  <c r="I128" i="26" s="1"/>
  <c r="H127" i="26"/>
  <c r="I127" i="26" s="1"/>
  <c r="H126" i="26"/>
  <c r="I126" i="26" s="1"/>
  <c r="H125" i="26"/>
  <c r="I125" i="26" s="1"/>
  <c r="H124" i="26"/>
  <c r="I124" i="26" s="1"/>
  <c r="H123" i="26"/>
  <c r="I123" i="26" s="1"/>
  <c r="H122" i="26"/>
  <c r="I122" i="26" s="1"/>
  <c r="H121" i="26"/>
  <c r="I121" i="26" s="1"/>
  <c r="H120" i="26"/>
  <c r="I120" i="26" s="1"/>
  <c r="H119" i="26"/>
  <c r="I119" i="26" s="1"/>
  <c r="H118" i="26"/>
  <c r="I118" i="26" s="1"/>
  <c r="H117" i="26"/>
  <c r="I117" i="26" s="1"/>
  <c r="H116" i="26"/>
  <c r="I116" i="26" s="1"/>
  <c r="H115" i="26"/>
  <c r="I115" i="26" s="1"/>
  <c r="H114" i="26"/>
  <c r="I114" i="26" s="1"/>
  <c r="H113" i="26"/>
  <c r="I113" i="26" s="1"/>
  <c r="H112" i="26"/>
  <c r="I112" i="26" s="1"/>
  <c r="H111" i="26"/>
  <c r="I111" i="26" s="1"/>
  <c r="H110" i="26"/>
  <c r="I110" i="26" s="1"/>
  <c r="H109" i="26"/>
  <c r="I109" i="26" s="1"/>
  <c r="H108" i="26"/>
  <c r="I108" i="26" s="1"/>
  <c r="H107" i="26"/>
  <c r="I107" i="26" s="1"/>
  <c r="H106" i="26"/>
  <c r="I106" i="26" s="1"/>
  <c r="H105" i="26"/>
  <c r="I105" i="26" s="1"/>
  <c r="H104" i="26"/>
  <c r="I104" i="26" s="1"/>
  <c r="H103" i="26"/>
  <c r="I103" i="26" s="1"/>
  <c r="H102" i="26"/>
  <c r="I102" i="26" s="1"/>
  <c r="H101" i="26"/>
  <c r="I101" i="26" s="1"/>
  <c r="H100" i="26"/>
  <c r="I100" i="26" s="1"/>
  <c r="H99" i="26"/>
  <c r="I99" i="26" s="1"/>
  <c r="H98" i="26"/>
  <c r="I98" i="26" s="1"/>
  <c r="H97" i="26"/>
  <c r="I97" i="26" s="1"/>
  <c r="H96" i="26"/>
  <c r="I96" i="26" s="1"/>
  <c r="H95" i="26"/>
  <c r="I95" i="26" s="1"/>
  <c r="H94" i="26"/>
  <c r="I94" i="26" s="1"/>
  <c r="H93" i="26"/>
  <c r="I93" i="26" s="1"/>
  <c r="H92" i="26"/>
  <c r="I92" i="26" s="1"/>
  <c r="H91" i="26"/>
  <c r="I91" i="26" s="1"/>
  <c r="H90" i="26"/>
  <c r="I90" i="26" s="1"/>
  <c r="H89" i="26"/>
  <c r="I89" i="26" s="1"/>
  <c r="H88" i="26"/>
  <c r="I88" i="26" s="1"/>
  <c r="H87" i="26"/>
  <c r="I87" i="26" s="1"/>
  <c r="G87" i="26"/>
  <c r="A87" i="26" s="1"/>
  <c r="H86" i="26"/>
  <c r="I86" i="26" s="1"/>
  <c r="H85" i="26"/>
  <c r="I85" i="26" s="1"/>
  <c r="H84" i="26"/>
  <c r="I84" i="26" s="1"/>
  <c r="H83" i="26"/>
  <c r="I83" i="26" s="1"/>
  <c r="H82" i="26"/>
  <c r="I82" i="26" s="1"/>
  <c r="H81" i="26"/>
  <c r="I81" i="26" s="1"/>
  <c r="H80" i="26"/>
  <c r="I80" i="26" s="1"/>
  <c r="H79" i="26"/>
  <c r="I79" i="26" s="1"/>
  <c r="H78" i="26"/>
  <c r="I78" i="26" s="1"/>
  <c r="H77" i="26"/>
  <c r="I77" i="26" s="1"/>
  <c r="H76" i="26"/>
  <c r="I76" i="26" s="1"/>
  <c r="H75" i="26"/>
  <c r="I75" i="26" s="1"/>
  <c r="H74" i="26"/>
  <c r="I74" i="26" s="1"/>
  <c r="H73" i="26"/>
  <c r="I73" i="26" s="1"/>
  <c r="H72" i="26"/>
  <c r="I72" i="26" s="1"/>
  <c r="H71" i="26"/>
  <c r="I71" i="26" s="1"/>
  <c r="H70" i="26"/>
  <c r="I70" i="26" s="1"/>
  <c r="H69" i="26"/>
  <c r="I69" i="26" s="1"/>
  <c r="H68" i="26"/>
  <c r="I68" i="26" s="1"/>
  <c r="H67" i="26"/>
  <c r="I67" i="26" s="1"/>
  <c r="H66" i="26"/>
  <c r="I66" i="26" s="1"/>
  <c r="H65" i="26"/>
  <c r="I65" i="26" s="1"/>
  <c r="H64" i="26"/>
  <c r="I64" i="26" s="1"/>
  <c r="H63" i="26"/>
  <c r="I63" i="26" s="1"/>
  <c r="H62" i="26"/>
  <c r="I62" i="26" s="1"/>
  <c r="H61" i="26"/>
  <c r="I61" i="26" s="1"/>
  <c r="H60" i="26"/>
  <c r="I60" i="26" s="1"/>
  <c r="H59" i="26"/>
  <c r="I59" i="26" s="1"/>
  <c r="H58" i="26"/>
  <c r="I58" i="26" s="1"/>
  <c r="G58" i="26"/>
  <c r="A58" i="26" s="1"/>
  <c r="H57" i="26"/>
  <c r="I57" i="26" s="1"/>
  <c r="H56" i="26"/>
  <c r="I56" i="26" s="1"/>
  <c r="H55" i="26"/>
  <c r="I55" i="26" s="1"/>
  <c r="G55" i="26"/>
  <c r="A55" i="26" s="1"/>
  <c r="H54" i="26"/>
  <c r="I54" i="26" s="1"/>
  <c r="H53" i="26"/>
  <c r="I53" i="26" s="1"/>
  <c r="H52" i="26"/>
  <c r="I52" i="26" s="1"/>
  <c r="H51" i="26"/>
  <c r="I51" i="26" s="1"/>
  <c r="H50" i="26"/>
  <c r="I50" i="26" s="1"/>
  <c r="H49" i="26"/>
  <c r="I49" i="26" s="1"/>
  <c r="H48" i="26"/>
  <c r="I48" i="26" s="1"/>
  <c r="H47" i="26"/>
  <c r="I47" i="26" s="1"/>
  <c r="H46" i="26"/>
  <c r="I46" i="26" s="1"/>
  <c r="H45" i="26"/>
  <c r="I45" i="26" s="1"/>
  <c r="H44" i="26"/>
  <c r="I44" i="26" s="1"/>
  <c r="H43" i="26"/>
  <c r="I43" i="26" s="1"/>
  <c r="H42" i="26"/>
  <c r="I42" i="26" s="1"/>
  <c r="H41" i="26"/>
  <c r="I41" i="26" s="1"/>
  <c r="H40" i="26"/>
  <c r="I40" i="26" s="1"/>
  <c r="H39" i="26"/>
  <c r="I39" i="26" s="1"/>
  <c r="H38" i="26"/>
  <c r="I38" i="26" s="1"/>
  <c r="H37" i="26"/>
  <c r="I37" i="26" s="1"/>
  <c r="H36" i="26"/>
  <c r="I36" i="26" s="1"/>
  <c r="H35" i="26"/>
  <c r="I35" i="26" s="1"/>
  <c r="H34" i="26"/>
  <c r="I34" i="26" s="1"/>
  <c r="H33" i="26"/>
  <c r="I33" i="26" s="1"/>
  <c r="H32" i="26"/>
  <c r="I32" i="26" s="1"/>
  <c r="H31" i="26"/>
  <c r="I31" i="26" s="1"/>
  <c r="H30" i="26"/>
  <c r="I30" i="26" s="1"/>
  <c r="H29" i="26"/>
  <c r="I29" i="26" s="1"/>
  <c r="H28" i="26"/>
  <c r="I28" i="26" s="1"/>
  <c r="I27" i="26"/>
  <c r="H27" i="26"/>
  <c r="H26" i="26"/>
  <c r="I26" i="26" s="1"/>
  <c r="H25" i="26"/>
  <c r="I25" i="26" s="1"/>
  <c r="H24" i="26"/>
  <c r="I24" i="26" s="1"/>
  <c r="G24" i="26"/>
  <c r="A24" i="26" s="1"/>
  <c r="H23" i="26"/>
  <c r="I23" i="26" s="1"/>
  <c r="H22" i="26"/>
  <c r="I22" i="26" s="1"/>
  <c r="H21" i="26"/>
  <c r="I21" i="26" s="1"/>
  <c r="H20" i="26"/>
  <c r="I20" i="26" s="1"/>
  <c r="H19" i="26"/>
  <c r="I19" i="26" s="1"/>
  <c r="H18" i="26"/>
  <c r="I18" i="26" s="1"/>
  <c r="H17" i="26"/>
  <c r="I17" i="26" s="1"/>
  <c r="H16" i="26"/>
  <c r="I16" i="26" s="1"/>
  <c r="H15" i="26"/>
  <c r="I15" i="26" s="1"/>
  <c r="H14" i="26"/>
  <c r="I14" i="26" s="1"/>
  <c r="H13" i="26"/>
  <c r="I13" i="26" s="1"/>
  <c r="H12" i="26"/>
  <c r="I12" i="26" s="1"/>
  <c r="H11" i="26"/>
  <c r="I11" i="26" s="1"/>
  <c r="I10" i="26"/>
  <c r="H10" i="26"/>
  <c r="H9" i="26"/>
  <c r="H8" i="26"/>
  <c r="L7" i="26"/>
  <c r="H7" i="26"/>
  <c r="L6" i="26"/>
  <c r="H6" i="26"/>
  <c r="H5" i="26"/>
  <c r="H4" i="26"/>
  <c r="A73" i="28" l="1"/>
  <c r="Y73" i="28"/>
  <c r="A96" i="28"/>
  <c r="Y96" i="28"/>
  <c r="A9" i="28"/>
  <c r="Y9" i="28"/>
  <c r="A17" i="28"/>
  <c r="Y17" i="28"/>
  <c r="A22" i="28"/>
  <c r="Y22" i="28"/>
  <c r="A24" i="28"/>
  <c r="Y24" i="28"/>
  <c r="A50" i="28"/>
  <c r="Y50" i="28"/>
  <c r="A52" i="28"/>
  <c r="Y52" i="28"/>
  <c r="A80" i="28"/>
  <c r="Y80" i="28"/>
  <c r="A90" i="28"/>
  <c r="Y90" i="28"/>
  <c r="A105" i="28"/>
  <c r="Y105" i="28"/>
  <c r="A129" i="28"/>
  <c r="Y129" i="28"/>
  <c r="A131" i="28"/>
  <c r="Y131" i="28"/>
  <c r="A116" i="28"/>
  <c r="Y116" i="28"/>
  <c r="A93" i="28"/>
  <c r="Y93" i="28"/>
  <c r="A68" i="28"/>
  <c r="Y68" i="28"/>
  <c r="A20" i="28"/>
  <c r="Y20" i="28"/>
  <c r="A26" i="28"/>
  <c r="Y26" i="28"/>
  <c r="A57" i="28"/>
  <c r="Y57" i="28"/>
  <c r="A75" i="28"/>
  <c r="Y75" i="28"/>
  <c r="A29" i="28"/>
  <c r="Y29" i="28"/>
  <c r="A41" i="28"/>
  <c r="Y41" i="28"/>
  <c r="A64" i="28"/>
  <c r="Y64" i="28"/>
  <c r="A98" i="28"/>
  <c r="Y98" i="28"/>
  <c r="A113" i="28"/>
  <c r="Y113" i="28"/>
  <c r="A122" i="28"/>
  <c r="Y122" i="28"/>
  <c r="A127" i="28"/>
  <c r="Y127" i="28"/>
  <c r="A112" i="28"/>
  <c r="Y112" i="28"/>
  <c r="A92" i="28"/>
  <c r="Y92" i="28"/>
  <c r="A60" i="28"/>
  <c r="Y60" i="28"/>
  <c r="A45" i="28"/>
  <c r="Y45" i="28"/>
  <c r="A28" i="28"/>
  <c r="Y28" i="28"/>
  <c r="A13" i="28"/>
  <c r="Y13" i="28"/>
  <c r="A34" i="28"/>
  <c r="Y34" i="28"/>
  <c r="A48" i="28"/>
  <c r="Y48" i="28"/>
  <c r="A67" i="28"/>
  <c r="Y67" i="28"/>
  <c r="A69" i="28"/>
  <c r="Y69" i="28"/>
  <c r="A81" i="28"/>
  <c r="Y81" i="28"/>
  <c r="A86" i="28"/>
  <c r="Y86" i="28"/>
  <c r="A118" i="28"/>
  <c r="Y118" i="28"/>
  <c r="A120" i="28"/>
  <c r="Y120" i="28"/>
  <c r="A137" i="28"/>
  <c r="Y137" i="28"/>
  <c r="A109" i="28"/>
  <c r="Y109" i="28"/>
  <c r="A91" i="28"/>
  <c r="Y91" i="28"/>
  <c r="A53" i="28"/>
  <c r="Y53" i="28"/>
  <c r="A23" i="28"/>
  <c r="Y23" i="28"/>
  <c r="A32" i="28"/>
  <c r="Y32" i="28"/>
  <c r="A58" i="28"/>
  <c r="Y58" i="28"/>
  <c r="A65" i="28"/>
  <c r="Y65" i="28"/>
  <c r="A74" i="28"/>
  <c r="Y74" i="28"/>
  <c r="A101" i="28"/>
  <c r="Y101" i="28"/>
  <c r="A135" i="28"/>
  <c r="Y135" i="28"/>
  <c r="A108" i="28"/>
  <c r="Y108" i="28"/>
  <c r="A85" i="28"/>
  <c r="Y85" i="28"/>
  <c r="A51" i="28"/>
  <c r="Y51" i="28"/>
  <c r="A66" i="28"/>
  <c r="Y66" i="28"/>
  <c r="A124" i="28"/>
  <c r="Y124" i="28"/>
  <c r="A37" i="28"/>
  <c r="Y37" i="28"/>
  <c r="A49" i="28"/>
  <c r="Y49" i="28"/>
  <c r="A89" i="28"/>
  <c r="Y89" i="28"/>
  <c r="A106" i="28"/>
  <c r="Y106" i="28"/>
  <c r="A130" i="28"/>
  <c r="Y130" i="28"/>
  <c r="A139" i="28"/>
  <c r="Y139" i="28"/>
  <c r="A107" i="28"/>
  <c r="Y107" i="28"/>
  <c r="A84" i="28"/>
  <c r="Y84" i="28"/>
  <c r="A44" i="28"/>
  <c r="Y44" i="28"/>
  <c r="A117" i="28"/>
  <c r="Y117" i="28"/>
  <c r="A14" i="28"/>
  <c r="A16" i="28"/>
  <c r="Y16" i="28"/>
  <c r="A18" i="28"/>
  <c r="Y18" i="28"/>
  <c r="A42" i="28"/>
  <c r="Y42" i="28"/>
  <c r="A54" i="28"/>
  <c r="Y54" i="28"/>
  <c r="A70" i="28"/>
  <c r="Y70" i="28"/>
  <c r="A72" i="28"/>
  <c r="Y72" i="28"/>
  <c r="A77" i="28"/>
  <c r="Y77" i="28"/>
  <c r="A97" i="28"/>
  <c r="Y97" i="28"/>
  <c r="A114" i="28"/>
  <c r="Y114" i="28"/>
  <c r="A121" i="28"/>
  <c r="Y121" i="28"/>
  <c r="A126" i="28"/>
  <c r="Y126" i="28"/>
  <c r="A136" i="28"/>
  <c r="Y136" i="28"/>
  <c r="A100" i="28"/>
  <c r="Y100" i="28"/>
  <c r="A83" i="28"/>
  <c r="Y83" i="28"/>
  <c r="A36" i="28"/>
  <c r="Y36" i="28"/>
  <c r="A8" i="28"/>
  <c r="Y8" i="28"/>
  <c r="A21" i="28"/>
  <c r="Y21" i="28"/>
  <c r="A33" i="28"/>
  <c r="Y33" i="28"/>
  <c r="A40" i="28"/>
  <c r="Y40" i="28"/>
  <c r="A59" i="28"/>
  <c r="Y59" i="28"/>
  <c r="A61" i="28"/>
  <c r="Y61" i="28"/>
  <c r="A82" i="28"/>
  <c r="Y82" i="28"/>
  <c r="A102" i="28"/>
  <c r="Y102" i="28"/>
  <c r="A104" i="28"/>
  <c r="Y104" i="28"/>
  <c r="A128" i="28"/>
  <c r="Y128" i="28"/>
  <c r="A138" i="28"/>
  <c r="Y138" i="28"/>
  <c r="A132" i="28"/>
  <c r="Y132" i="28"/>
  <c r="A99" i="28"/>
  <c r="Y99" i="28"/>
  <c r="A76" i="28"/>
  <c r="Y76" i="28"/>
  <c r="A35" i="28"/>
  <c r="Y35" i="28"/>
  <c r="L10" i="30"/>
  <c r="I5" i="30"/>
  <c r="G4" i="30"/>
  <c r="A4" i="30" s="1"/>
  <c r="A5" i="30" s="1"/>
  <c r="A6" i="30" s="1"/>
  <c r="A7" i="30" s="1"/>
  <c r="A8" i="30" s="1"/>
  <c r="A9" i="30" s="1"/>
  <c r="M45" i="5"/>
  <c r="Y45" i="5" s="1"/>
  <c r="I5" i="32"/>
  <c r="K10" i="8"/>
  <c r="I6" i="32"/>
  <c r="G4" i="32"/>
  <c r="A4" i="32" s="1"/>
  <c r="G4" i="29"/>
  <c r="K6" i="29" s="1"/>
  <c r="L10" i="29"/>
  <c r="P6" i="28"/>
  <c r="AB12" i="5"/>
  <c r="H24" i="27"/>
  <c r="H28" i="27"/>
  <c r="H58" i="27"/>
  <c r="H92" i="27"/>
  <c r="H102" i="27"/>
  <c r="H109" i="27"/>
  <c r="H112" i="27"/>
  <c r="H119" i="27"/>
  <c r="H122" i="27"/>
  <c r="H129" i="27"/>
  <c r="H139" i="27"/>
  <c r="H8" i="27"/>
  <c r="H15" i="27"/>
  <c r="H25" i="27"/>
  <c r="H35" i="27"/>
  <c r="H52" i="27"/>
  <c r="H69" i="27"/>
  <c r="H79" i="27"/>
  <c r="H89" i="27"/>
  <c r="H99" i="27"/>
  <c r="H116" i="27"/>
  <c r="H133" i="27"/>
  <c r="H143" i="27"/>
  <c r="H34" i="27"/>
  <c r="H55" i="27"/>
  <c r="H29" i="27"/>
  <c r="H42" i="27"/>
  <c r="H103" i="27"/>
  <c r="H14" i="27"/>
  <c r="H45" i="27"/>
  <c r="H75" i="27"/>
  <c r="H22" i="27"/>
  <c r="H39" i="27"/>
  <c r="H59" i="27"/>
  <c r="H86" i="27"/>
  <c r="H96" i="27"/>
  <c r="H106" i="27"/>
  <c r="H123" i="27"/>
  <c r="H19" i="27"/>
  <c r="H36" i="27"/>
  <c r="H53" i="27"/>
  <c r="H63" i="27"/>
  <c r="H73" i="27"/>
  <c r="H83" i="27"/>
  <c r="H100" i="27"/>
  <c r="H117" i="27"/>
  <c r="H127" i="27"/>
  <c r="H137" i="27"/>
  <c r="H147" i="27"/>
  <c r="H21" i="27"/>
  <c r="H11" i="27"/>
  <c r="H65" i="27"/>
  <c r="H12" i="27"/>
  <c r="H32" i="27"/>
  <c r="H49" i="27"/>
  <c r="H76" i="27"/>
  <c r="H93" i="27"/>
  <c r="H113" i="27"/>
  <c r="H140" i="27"/>
  <c r="H6" i="27"/>
  <c r="H13" i="27"/>
  <c r="H23" i="27"/>
  <c r="H33" i="27"/>
  <c r="H43" i="27"/>
  <c r="H60" i="27"/>
  <c r="H77" i="27"/>
  <c r="H87" i="27"/>
  <c r="H97" i="27"/>
  <c r="H107" i="27"/>
  <c r="H124" i="27"/>
  <c r="H141" i="27"/>
  <c r="H40" i="27"/>
  <c r="H47" i="27"/>
  <c r="H50" i="27"/>
  <c r="H57" i="27"/>
  <c r="H67" i="27"/>
  <c r="H84" i="27"/>
  <c r="H94" i="27"/>
  <c r="H101" i="27"/>
  <c r="H104" i="27"/>
  <c r="H111" i="27"/>
  <c r="H121" i="27"/>
  <c r="H131" i="27"/>
  <c r="H148" i="27"/>
  <c r="H7" i="27"/>
  <c r="H10" i="27"/>
  <c r="H17" i="27"/>
  <c r="H27" i="27"/>
  <c r="H44" i="27"/>
  <c r="H61" i="27"/>
  <c r="H71" i="27"/>
  <c r="H81" i="27"/>
  <c r="H91" i="27"/>
  <c r="H108" i="27"/>
  <c r="H125" i="27"/>
  <c r="H135" i="27"/>
  <c r="H145" i="27"/>
  <c r="H31" i="27"/>
  <c r="H41" i="27"/>
  <c r="H51" i="27"/>
  <c r="H68" i="27"/>
  <c r="H78" i="27"/>
  <c r="H85" i="27"/>
  <c r="H88" i="27"/>
  <c r="H95" i="27"/>
  <c r="H98" i="27"/>
  <c r="H105" i="27"/>
  <c r="H115" i="27"/>
  <c r="H132" i="27"/>
  <c r="H142" i="27"/>
  <c r="H149" i="27"/>
  <c r="G4" i="26"/>
  <c r="K6" i="26" s="1"/>
  <c r="L10" i="26"/>
  <c r="G4" i="4"/>
  <c r="G4" i="31"/>
  <c r="K6" i="31" s="1"/>
  <c r="M12" i="28"/>
  <c r="AB12" i="28"/>
  <c r="H5" i="27"/>
  <c r="A5" i="32"/>
  <c r="A6" i="32" s="1"/>
  <c r="A7" i="32" s="1"/>
  <c r="A8" i="32" s="1"/>
  <c r="A9" i="32" s="1"/>
  <c r="I4" i="32"/>
  <c r="I42" i="31"/>
  <c r="I68" i="31"/>
  <c r="I59" i="31"/>
  <c r="I31" i="31"/>
  <c r="I83" i="31"/>
  <c r="I95" i="31"/>
  <c r="I133" i="31"/>
  <c r="I147" i="31"/>
  <c r="I29" i="31"/>
  <c r="I43" i="31"/>
  <c r="I55" i="31"/>
  <c r="I93" i="31"/>
  <c r="I107" i="31"/>
  <c r="I119" i="31"/>
  <c r="I80" i="31"/>
  <c r="I99" i="31"/>
  <c r="I144" i="31"/>
  <c r="I109" i="31"/>
  <c r="I19" i="31"/>
  <c r="I48" i="31"/>
  <c r="I67" i="31"/>
  <c r="I112" i="31"/>
  <c r="I131" i="31"/>
  <c r="I138" i="31"/>
  <c r="I47" i="31"/>
  <c r="I94" i="31"/>
  <c r="I45" i="31"/>
  <c r="I71" i="31"/>
  <c r="I69" i="31"/>
  <c r="I15" i="31"/>
  <c r="I36" i="31"/>
  <c r="I41" i="31"/>
  <c r="I62" i="31"/>
  <c r="I74" i="31"/>
  <c r="I105" i="31"/>
  <c r="I13" i="31"/>
  <c r="I27" i="31"/>
  <c r="I39" i="31"/>
  <c r="I77" i="31"/>
  <c r="I91" i="31"/>
  <c r="I103" i="31"/>
  <c r="I141" i="31"/>
  <c r="I148" i="31"/>
  <c r="I73" i="31"/>
  <c r="I111" i="31"/>
  <c r="I137" i="31"/>
  <c r="I123" i="31"/>
  <c r="I135" i="31"/>
  <c r="I10" i="31"/>
  <c r="I53" i="31"/>
  <c r="I79" i="31"/>
  <c r="I100" i="31"/>
  <c r="I117" i="31"/>
  <c r="I143" i="31"/>
  <c r="I37" i="31"/>
  <c r="I51" i="31"/>
  <c r="I63" i="31"/>
  <c r="I101" i="31"/>
  <c r="I115" i="31"/>
  <c r="I127" i="31"/>
  <c r="I85" i="31"/>
  <c r="I106" i="31"/>
  <c r="I132" i="31"/>
  <c r="I11" i="31"/>
  <c r="I18" i="31"/>
  <c r="I23" i="31"/>
  <c r="I44" i="31"/>
  <c r="I49" i="31"/>
  <c r="I56" i="31"/>
  <c r="I61" i="31"/>
  <c r="I70" i="31"/>
  <c r="I75" i="31"/>
  <c r="I82" i="31"/>
  <c r="I87" i="31"/>
  <c r="I108" i="31"/>
  <c r="I113" i="31"/>
  <c r="I120" i="31"/>
  <c r="I125" i="31"/>
  <c r="I134" i="31"/>
  <c r="I139" i="31"/>
  <c r="I146" i="31"/>
  <c r="I149" i="31"/>
  <c r="I5" i="31"/>
  <c r="I8" i="31"/>
  <c r="I4" i="31"/>
  <c r="I9" i="31"/>
  <c r="I7" i="31"/>
  <c r="I6" i="31"/>
  <c r="I4" i="30"/>
  <c r="I7" i="30"/>
  <c r="I6" i="30"/>
  <c r="I36" i="29"/>
  <c r="I52" i="29"/>
  <c r="I60" i="29"/>
  <c r="I76" i="29"/>
  <c r="I131" i="29"/>
  <c r="I84" i="29"/>
  <c r="I92" i="29"/>
  <c r="I100" i="29"/>
  <c r="I108" i="29"/>
  <c r="I116" i="29"/>
  <c r="I127" i="29"/>
  <c r="I139" i="29"/>
  <c r="I87" i="29"/>
  <c r="I95" i="29"/>
  <c r="I103" i="29"/>
  <c r="I111" i="29"/>
  <c r="I119" i="29"/>
  <c r="I129" i="29"/>
  <c r="I134" i="29"/>
  <c r="I5" i="29"/>
  <c r="I7" i="29"/>
  <c r="I10" i="29"/>
  <c r="I13" i="29"/>
  <c r="I21" i="29"/>
  <c r="I29" i="29"/>
  <c r="I37" i="29"/>
  <c r="I45" i="29"/>
  <c r="I53" i="29"/>
  <c r="I61" i="29"/>
  <c r="I69" i="29"/>
  <c r="I77" i="29"/>
  <c r="I124" i="29"/>
  <c r="I135" i="29"/>
  <c r="I145" i="29"/>
  <c r="I147" i="29"/>
  <c r="I68" i="29"/>
  <c r="I24" i="29"/>
  <c r="I56" i="29"/>
  <c r="I64" i="29"/>
  <c r="I72" i="29"/>
  <c r="I80" i="29"/>
  <c r="I82" i="29"/>
  <c r="I85" i="29"/>
  <c r="I90" i="29"/>
  <c r="I93" i="29"/>
  <c r="I98" i="29"/>
  <c r="I101" i="29"/>
  <c r="I106" i="29"/>
  <c r="I109" i="29"/>
  <c r="I114" i="29"/>
  <c r="I117" i="29"/>
  <c r="I122" i="29"/>
  <c r="I132" i="29"/>
  <c r="I143" i="29"/>
  <c r="I28" i="29"/>
  <c r="I44" i="29"/>
  <c r="I16" i="29"/>
  <c r="I32" i="29"/>
  <c r="I40" i="29"/>
  <c r="I88" i="29"/>
  <c r="I96" i="29"/>
  <c r="I104" i="29"/>
  <c r="I112" i="29"/>
  <c r="I120" i="29"/>
  <c r="I125" i="29"/>
  <c r="I130" i="29"/>
  <c r="I140" i="29"/>
  <c r="I11" i="29"/>
  <c r="I19" i="29"/>
  <c r="I27" i="29"/>
  <c r="I35" i="29"/>
  <c r="I43" i="29"/>
  <c r="I51" i="29"/>
  <c r="I59" i="29"/>
  <c r="I67" i="29"/>
  <c r="I75" i="29"/>
  <c r="I133" i="29"/>
  <c r="I148" i="29"/>
  <c r="I33" i="29"/>
  <c r="I41" i="29"/>
  <c r="I49" i="29"/>
  <c r="I57" i="29"/>
  <c r="I65" i="29"/>
  <c r="I73" i="29"/>
  <c r="I81" i="29"/>
  <c r="I83" i="29"/>
  <c r="I86" i="29"/>
  <c r="I91" i="29"/>
  <c r="I94" i="29"/>
  <c r="I99" i="29"/>
  <c r="I102" i="29"/>
  <c r="I107" i="29"/>
  <c r="I110" i="29"/>
  <c r="I115" i="29"/>
  <c r="I118" i="29"/>
  <c r="I136" i="29"/>
  <c r="I141" i="29"/>
  <c r="I146" i="29"/>
  <c r="I15" i="29"/>
  <c r="I23" i="29"/>
  <c r="I31" i="29"/>
  <c r="I39" i="29"/>
  <c r="I47" i="29"/>
  <c r="I55" i="29"/>
  <c r="I63" i="29"/>
  <c r="I71" i="29"/>
  <c r="I79" i="29"/>
  <c r="I123" i="29"/>
  <c r="I149" i="29"/>
  <c r="I8" i="29"/>
  <c r="A5" i="29"/>
  <c r="A6" i="29" s="1"/>
  <c r="A7" i="29" s="1"/>
  <c r="A8" i="29" s="1"/>
  <c r="A9" i="29" s="1"/>
  <c r="I4" i="29"/>
  <c r="I9" i="29"/>
  <c r="I6" i="29"/>
  <c r="P7" i="28"/>
  <c r="M56" i="28"/>
  <c r="M123" i="28"/>
  <c r="M115" i="28"/>
  <c r="M88" i="28"/>
  <c r="A4" i="28"/>
  <c r="M7" i="28"/>
  <c r="Y7" i="28" s="1"/>
  <c r="M5" i="28"/>
  <c r="Y5" i="28" s="1"/>
  <c r="M10" i="28"/>
  <c r="M25" i="28"/>
  <c r="M27" i="28"/>
  <c r="M47" i="28"/>
  <c r="M19" i="28"/>
  <c r="M31" i="28"/>
  <c r="M39" i="28"/>
  <c r="M43" i="28"/>
  <c r="M63" i="28"/>
  <c r="M79" i="28"/>
  <c r="M95" i="28"/>
  <c r="M111" i="28"/>
  <c r="M133" i="28"/>
  <c r="M134" i="28"/>
  <c r="M15" i="28"/>
  <c r="P4" i="28"/>
  <c r="P5" i="28"/>
  <c r="M46" i="28"/>
  <c r="M55" i="28"/>
  <c r="M71" i="28"/>
  <c r="M87" i="28"/>
  <c r="M103" i="28"/>
  <c r="M119" i="28"/>
  <c r="M125" i="28"/>
  <c r="M11" i="28"/>
  <c r="M30" i="28"/>
  <c r="M38" i="28"/>
  <c r="M62" i="28"/>
  <c r="M78" i="28"/>
  <c r="M94" i="28"/>
  <c r="M110" i="28"/>
  <c r="M39" i="5"/>
  <c r="Y39" i="5" s="1"/>
  <c r="M16" i="5"/>
  <c r="Y16" i="5" s="1"/>
  <c r="M128" i="5"/>
  <c r="Y128" i="5" s="1"/>
  <c r="M23" i="5"/>
  <c r="Y23" i="5" s="1"/>
  <c r="M15" i="5"/>
  <c r="Y15" i="5" s="1"/>
  <c r="M135" i="5"/>
  <c r="Y135" i="5" s="1"/>
  <c r="M112" i="5"/>
  <c r="Y112" i="5" s="1"/>
  <c r="M103" i="5"/>
  <c r="Y103" i="5" s="1"/>
  <c r="M80" i="5"/>
  <c r="Y80" i="5" s="1"/>
  <c r="M71" i="5"/>
  <c r="Y71" i="5" s="1"/>
  <c r="M48" i="5"/>
  <c r="Y48" i="5" s="1"/>
  <c r="M4" i="5"/>
  <c r="Y4" i="5" s="1"/>
  <c r="M104" i="5"/>
  <c r="Y104" i="5" s="1"/>
  <c r="M8" i="5"/>
  <c r="Y8" i="5" s="1"/>
  <c r="M134" i="5"/>
  <c r="Y134" i="5" s="1"/>
  <c r="M126" i="5"/>
  <c r="Y126" i="5" s="1"/>
  <c r="M118" i="5"/>
  <c r="Y118" i="5" s="1"/>
  <c r="M110" i="5"/>
  <c r="Y110" i="5" s="1"/>
  <c r="M102" i="5"/>
  <c r="Y102" i="5" s="1"/>
  <c r="M94" i="5"/>
  <c r="Y94" i="5" s="1"/>
  <c r="M86" i="5"/>
  <c r="Y86" i="5" s="1"/>
  <c r="M78" i="5"/>
  <c r="Y78" i="5" s="1"/>
  <c r="M70" i="5"/>
  <c r="Y70" i="5" s="1"/>
  <c r="M54" i="5"/>
  <c r="Y54" i="5" s="1"/>
  <c r="M46" i="5"/>
  <c r="Y46" i="5" s="1"/>
  <c r="M38" i="5"/>
  <c r="Y38" i="5" s="1"/>
  <c r="M22" i="5"/>
  <c r="Y22" i="5" s="1"/>
  <c r="M14" i="5"/>
  <c r="Y14" i="5" s="1"/>
  <c r="M72" i="5"/>
  <c r="Y72" i="5" s="1"/>
  <c r="M117" i="5"/>
  <c r="Y117" i="5" s="1"/>
  <c r="M85" i="5"/>
  <c r="Y85" i="5" s="1"/>
  <c r="M53" i="5"/>
  <c r="Y53" i="5" s="1"/>
  <c r="M21" i="5"/>
  <c r="Y21" i="5" s="1"/>
  <c r="M136" i="5"/>
  <c r="Y136" i="5" s="1"/>
  <c r="M28" i="5"/>
  <c r="Y28" i="5" s="1"/>
  <c r="M12" i="5"/>
  <c r="Y12" i="5" s="1"/>
  <c r="M95" i="5"/>
  <c r="Y95" i="5" s="1"/>
  <c r="M63" i="5"/>
  <c r="Y63" i="5" s="1"/>
  <c r="M31" i="5"/>
  <c r="Y31" i="5" s="1"/>
  <c r="M59" i="5"/>
  <c r="Y59" i="5" s="1"/>
  <c r="M120" i="5"/>
  <c r="Y120" i="5" s="1"/>
  <c r="M88" i="5"/>
  <c r="Y88" i="5" s="1"/>
  <c r="M56" i="5"/>
  <c r="Y56" i="5" s="1"/>
  <c r="M24" i="5"/>
  <c r="Y24" i="5" s="1"/>
  <c r="M124" i="5"/>
  <c r="Y124" i="5" s="1"/>
  <c r="M108" i="5"/>
  <c r="Y108" i="5" s="1"/>
  <c r="M92" i="5"/>
  <c r="Y92" i="5" s="1"/>
  <c r="M76" i="5"/>
  <c r="Y76" i="5" s="1"/>
  <c r="M127" i="5"/>
  <c r="Y127" i="5" s="1"/>
  <c r="M123" i="5"/>
  <c r="Y123" i="5" s="1"/>
  <c r="M91" i="5"/>
  <c r="Y91" i="5" s="1"/>
  <c r="M27" i="5"/>
  <c r="Y27" i="5" s="1"/>
  <c r="M138" i="5"/>
  <c r="Y138" i="5" s="1"/>
  <c r="M130" i="5"/>
  <c r="Y130" i="5" s="1"/>
  <c r="M114" i="5"/>
  <c r="Y114" i="5" s="1"/>
  <c r="M98" i="5"/>
  <c r="Y98" i="5" s="1"/>
  <c r="M82" i="5"/>
  <c r="Y82" i="5" s="1"/>
  <c r="M66" i="5"/>
  <c r="Y66" i="5" s="1"/>
  <c r="M50" i="5"/>
  <c r="Y50" i="5" s="1"/>
  <c r="M34" i="5"/>
  <c r="Y34" i="5" s="1"/>
  <c r="M18" i="5"/>
  <c r="Y18" i="5" s="1"/>
  <c r="M40" i="5"/>
  <c r="Y40" i="5" s="1"/>
  <c r="M60" i="5"/>
  <c r="Y60" i="5" s="1"/>
  <c r="M44" i="5"/>
  <c r="Y44" i="5" s="1"/>
  <c r="M137" i="5"/>
  <c r="Y137" i="5" s="1"/>
  <c r="M129" i="5"/>
  <c r="Y129" i="5" s="1"/>
  <c r="M121" i="5"/>
  <c r="Y121" i="5" s="1"/>
  <c r="M105" i="5"/>
  <c r="Y105" i="5" s="1"/>
  <c r="M97" i="5"/>
  <c r="Y97" i="5" s="1"/>
  <c r="M89" i="5"/>
  <c r="Y89" i="5" s="1"/>
  <c r="M73" i="5"/>
  <c r="Y73" i="5" s="1"/>
  <c r="M65" i="5"/>
  <c r="Y65" i="5" s="1"/>
  <c r="M41" i="5"/>
  <c r="Y41" i="5" s="1"/>
  <c r="M33" i="5"/>
  <c r="Y33" i="5" s="1"/>
  <c r="M9" i="5"/>
  <c r="Y9" i="5" s="1"/>
  <c r="M116" i="5"/>
  <c r="Y116" i="5" s="1"/>
  <c r="M84" i="5"/>
  <c r="Y84" i="5" s="1"/>
  <c r="M52" i="5"/>
  <c r="Y52" i="5" s="1"/>
  <c r="M20" i="5"/>
  <c r="Y20" i="5" s="1"/>
  <c r="M7" i="5"/>
  <c r="Y7" i="5" s="1"/>
  <c r="M5" i="5"/>
  <c r="Y5" i="5" s="1"/>
  <c r="M6" i="5"/>
  <c r="Y6" i="5" s="1"/>
  <c r="W68" i="5"/>
  <c r="W11" i="5"/>
  <c r="W132" i="5"/>
  <c r="W78" i="5"/>
  <c r="W129" i="5"/>
  <c r="W125" i="5"/>
  <c r="W87" i="5"/>
  <c r="W14" i="5"/>
  <c r="W84" i="5"/>
  <c r="W76" i="5"/>
  <c r="W23" i="5"/>
  <c r="W108" i="5"/>
  <c r="W20" i="5"/>
  <c r="W12" i="5"/>
  <c r="W124" i="5"/>
  <c r="W116" i="5"/>
  <c r="W112" i="5"/>
  <c r="W100" i="5"/>
  <c r="W92" i="5"/>
  <c r="W44" i="5"/>
  <c r="W123" i="5"/>
  <c r="W60" i="5"/>
  <c r="W52" i="5"/>
  <c r="W48" i="5"/>
  <c r="W36" i="5"/>
  <c r="W28" i="5"/>
  <c r="W130" i="5"/>
  <c r="W75" i="5"/>
  <c r="W66" i="5"/>
  <c r="W65" i="5"/>
  <c r="W61" i="5"/>
  <c r="W134" i="5"/>
  <c r="W122" i="5"/>
  <c r="W121" i="5"/>
  <c r="W117" i="5"/>
  <c r="W115" i="5"/>
  <c r="W104" i="5"/>
  <c r="W79" i="5"/>
  <c r="W70" i="5"/>
  <c r="W67" i="5"/>
  <c r="W58" i="5"/>
  <c r="W57" i="5"/>
  <c r="W53" i="5"/>
  <c r="W40" i="5"/>
  <c r="W15" i="5"/>
  <c r="W6" i="5"/>
  <c r="W114" i="5"/>
  <c r="W71" i="5"/>
  <c r="W62" i="5"/>
  <c r="W109" i="5"/>
  <c r="W96" i="5"/>
  <c r="W59" i="5"/>
  <c r="W50" i="5"/>
  <c r="W45" i="5"/>
  <c r="W32" i="5"/>
  <c r="W7" i="5"/>
  <c r="W119" i="5"/>
  <c r="W110" i="5"/>
  <c r="W107" i="5"/>
  <c r="W98" i="5"/>
  <c r="W97" i="5"/>
  <c r="W93" i="5"/>
  <c r="W80" i="5"/>
  <c r="W55" i="5"/>
  <c r="W46" i="5"/>
  <c r="W43" i="5"/>
  <c r="W34" i="5"/>
  <c r="W33" i="5"/>
  <c r="W29" i="5"/>
  <c r="W16" i="5"/>
  <c r="W113" i="5"/>
  <c r="W49" i="5"/>
  <c r="W127" i="5"/>
  <c r="W118" i="5"/>
  <c r="W106" i="5"/>
  <c r="W105" i="5"/>
  <c r="W101" i="5"/>
  <c r="W88" i="5"/>
  <c r="W63" i="5"/>
  <c r="W54" i="5"/>
  <c r="W51" i="5"/>
  <c r="W42" i="5"/>
  <c r="W41" i="5"/>
  <c r="W37" i="5"/>
  <c r="W24" i="5"/>
  <c r="W136" i="5"/>
  <c r="W111" i="5"/>
  <c r="W102" i="5"/>
  <c r="W99" i="5"/>
  <c r="W90" i="5"/>
  <c r="W89" i="5"/>
  <c r="W85" i="5"/>
  <c r="W72" i="5"/>
  <c r="W47" i="5"/>
  <c r="W38" i="5"/>
  <c r="W35" i="5"/>
  <c r="W26" i="5"/>
  <c r="W25" i="5"/>
  <c r="W21" i="5"/>
  <c r="W8" i="5"/>
  <c r="W135" i="5"/>
  <c r="W128" i="5"/>
  <c r="W94" i="5"/>
  <c r="W82" i="5"/>
  <c r="W77" i="5"/>
  <c r="W64" i="5"/>
  <c r="W39" i="5"/>
  <c r="W30" i="5"/>
  <c r="W27" i="5"/>
  <c r="W18" i="5"/>
  <c r="W17" i="5"/>
  <c r="W13" i="5"/>
  <c r="W126" i="5"/>
  <c r="W139" i="5"/>
  <c r="W103" i="5"/>
  <c r="W91" i="5"/>
  <c r="W81" i="5"/>
  <c r="W138" i="5"/>
  <c r="W137" i="5"/>
  <c r="W133" i="5"/>
  <c r="W131" i="5"/>
  <c r="W120" i="5"/>
  <c r="W95" i="5"/>
  <c r="W86" i="5"/>
  <c r="W83" i="5"/>
  <c r="W74" i="5"/>
  <c r="W73" i="5"/>
  <c r="W69" i="5"/>
  <c r="W56" i="5"/>
  <c r="W31" i="5"/>
  <c r="W22" i="5"/>
  <c r="W19" i="5"/>
  <c r="W10" i="5"/>
  <c r="W9" i="5"/>
  <c r="W5" i="5"/>
  <c r="A4" i="27"/>
  <c r="A5" i="27" s="1"/>
  <c r="A6" i="27" s="1"/>
  <c r="A7" i="27" s="1"/>
  <c r="J6" i="27"/>
  <c r="J7" i="27"/>
  <c r="H4" i="27"/>
  <c r="I4" i="26"/>
  <c r="J6" i="8"/>
  <c r="I8" i="26"/>
  <c r="I5" i="26"/>
  <c r="I9" i="26"/>
  <c r="I7" i="26"/>
  <c r="I6" i="26"/>
  <c r="L7" i="4"/>
  <c r="L6" i="4"/>
  <c r="F4" i="8"/>
  <c r="K7" i="31" l="1"/>
  <c r="K8" i="32"/>
  <c r="L8" i="32" s="1"/>
  <c r="A4" i="31"/>
  <c r="A5" i="31" s="1"/>
  <c r="A6" i="31" s="1"/>
  <c r="A7" i="31" s="1"/>
  <c r="A8" i="31" s="1"/>
  <c r="A9" i="31" s="1"/>
  <c r="A4" i="29"/>
  <c r="K7" i="29"/>
  <c r="A87" i="28"/>
  <c r="Y87" i="28"/>
  <c r="A62" i="28"/>
  <c r="Y62" i="28"/>
  <c r="A71" i="28"/>
  <c r="Y71" i="28"/>
  <c r="A111" i="28"/>
  <c r="Y111" i="28"/>
  <c r="A47" i="28"/>
  <c r="Y47" i="28"/>
  <c r="A115" i="28"/>
  <c r="Y115" i="28"/>
  <c r="A88" i="28"/>
  <c r="Y88" i="28"/>
  <c r="A38" i="28"/>
  <c r="Y38" i="28"/>
  <c r="A55" i="28"/>
  <c r="Y55" i="28"/>
  <c r="A95" i="28"/>
  <c r="Y95" i="28"/>
  <c r="A27" i="28"/>
  <c r="Y27" i="28"/>
  <c r="A123" i="28"/>
  <c r="Y123" i="28"/>
  <c r="A78" i="28"/>
  <c r="Y78" i="28"/>
  <c r="A46" i="28"/>
  <c r="Y46" i="28"/>
  <c r="A79" i="28"/>
  <c r="Y79" i="28"/>
  <c r="A25" i="28"/>
  <c r="Y25" i="28"/>
  <c r="A56" i="28"/>
  <c r="Y56" i="28"/>
  <c r="A133" i="28"/>
  <c r="Y133" i="28"/>
  <c r="A30" i="28"/>
  <c r="Y30" i="28"/>
  <c r="A11" i="28"/>
  <c r="Y11" i="28"/>
  <c r="A63" i="28"/>
  <c r="Y63" i="28"/>
  <c r="A10" i="28"/>
  <c r="Y10" i="28"/>
  <c r="A125" i="28"/>
  <c r="Y125" i="28"/>
  <c r="A43" i="28"/>
  <c r="Y43" i="28"/>
  <c r="A110" i="28"/>
  <c r="Y110" i="28"/>
  <c r="A119" i="28"/>
  <c r="Y119" i="28"/>
  <c r="A15" i="28"/>
  <c r="Y15" i="28"/>
  <c r="A39" i="28"/>
  <c r="Y39" i="28"/>
  <c r="A19" i="28"/>
  <c r="Y19" i="28"/>
  <c r="A94" i="28"/>
  <c r="Y94" i="28"/>
  <c r="A103" i="28"/>
  <c r="Y103" i="28"/>
  <c r="A134" i="28"/>
  <c r="Y134" i="28"/>
  <c r="A31" i="28"/>
  <c r="Y31" i="28"/>
  <c r="K7" i="30"/>
  <c r="K6" i="30"/>
  <c r="K8" i="30"/>
  <c r="L8" i="30" s="1"/>
  <c r="AA10" i="5"/>
  <c r="AB10" i="5" s="1"/>
  <c r="K7" i="32"/>
  <c r="K6" i="32"/>
  <c r="AA8" i="28"/>
  <c r="AB8" i="28" s="1"/>
  <c r="J8" i="27"/>
  <c r="K8" i="27" s="1"/>
  <c r="A4" i="26"/>
  <c r="A5" i="26" s="1"/>
  <c r="A6" i="26" s="1"/>
  <c r="A7" i="26" s="1"/>
  <c r="A8" i="26" s="1"/>
  <c r="A9" i="26" s="1"/>
  <c r="K7" i="26"/>
  <c r="A12" i="28"/>
  <c r="Y12" i="28"/>
  <c r="AA10" i="28" s="1"/>
  <c r="AB10" i="28" s="1"/>
  <c r="K8" i="31"/>
  <c r="L8" i="31" s="1"/>
  <c r="K8" i="29"/>
  <c r="L8" i="29" s="1"/>
  <c r="AA9" i="28"/>
  <c r="AB9" i="28" s="1"/>
  <c r="A5" i="28"/>
  <c r="A6" i="28" s="1"/>
  <c r="A7" i="28"/>
  <c r="AA6" i="28"/>
  <c r="AA7" i="28"/>
  <c r="J7" i="8"/>
  <c r="A4" i="8"/>
  <c r="AA7" i="5"/>
  <c r="AA6" i="5"/>
  <c r="K8" i="26"/>
  <c r="L8" i="26" s="1"/>
  <c r="L11" i="26" s="1"/>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L11" i="31" l="1"/>
  <c r="AL30" i="3" s="1"/>
  <c r="L11" i="32"/>
  <c r="AM30" i="3" s="1"/>
  <c r="Z30" i="3" s="1"/>
  <c r="L11" i="30"/>
  <c r="AM28" i="3" s="1"/>
  <c r="L11" i="29"/>
  <c r="AL28" i="3" s="1"/>
  <c r="AB13" i="28"/>
  <c r="AM26" i="3" s="1"/>
  <c r="Z27" i="3" s="1"/>
  <c r="K11" i="27"/>
  <c r="AM24" i="3" s="1"/>
  <c r="AM25" i="3" s="1"/>
  <c r="G5" i="4"/>
  <c r="L10" i="4"/>
  <c r="G6" i="4"/>
  <c r="AM22" i="3"/>
  <c r="B7" i="16"/>
  <c r="B8" i="16"/>
  <c r="B9" i="16"/>
  <c r="B10" i="16"/>
  <c r="B11" i="16"/>
  <c r="B12" i="16"/>
  <c r="B13" i="16"/>
  <c r="B6" i="16"/>
  <c r="P30" i="3" l="1"/>
  <c r="AL31" i="3"/>
  <c r="AM31" i="3" s="1"/>
  <c r="Z31" i="3" s="1"/>
  <c r="Z28" i="3"/>
  <c r="AM29" i="3"/>
  <c r="Z29" i="3" s="1"/>
  <c r="AL29" i="3"/>
  <c r="P29" i="3" s="1"/>
  <c r="P28" i="3"/>
  <c r="K6" i="4"/>
  <c r="AM27" i="3"/>
  <c r="Z26" i="3"/>
  <c r="Z22" i="3"/>
  <c r="AM23" i="3"/>
  <c r="Z23" i="3" s="1"/>
  <c r="AM32" i="3"/>
  <c r="K7" i="4"/>
  <c r="O4" i="5"/>
  <c r="G149" i="8"/>
  <c r="G148" i="8"/>
  <c r="G147" i="8"/>
  <c r="G146" i="8"/>
  <c r="G145" i="8"/>
  <c r="G144" i="8"/>
  <c r="G143" i="8"/>
  <c r="G142" i="8"/>
  <c r="G141" i="8"/>
  <c r="G140" i="8"/>
  <c r="G139" i="8"/>
  <c r="G138" i="8"/>
  <c r="G137" i="8"/>
  <c r="G136" i="8"/>
  <c r="G135" i="8"/>
  <c r="G134" i="8"/>
  <c r="G133" i="8"/>
  <c r="G132" i="8"/>
  <c r="G131" i="8"/>
  <c r="G13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2" i="8"/>
  <c r="G101" i="8"/>
  <c r="G100" i="8"/>
  <c r="G99" i="8"/>
  <c r="G98" i="8"/>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A38" i="8"/>
  <c r="G37" i="8"/>
  <c r="G36" i="8"/>
  <c r="G35" i="8"/>
  <c r="G34" i="8"/>
  <c r="G33" i="8"/>
  <c r="G32" i="8"/>
  <c r="G31" i="8"/>
  <c r="G30" i="8"/>
  <c r="G29" i="8"/>
  <c r="G28" i="8"/>
  <c r="G27" i="8"/>
  <c r="G26" i="8"/>
  <c r="G25" i="8"/>
  <c r="H25" i="8" s="1"/>
  <c r="G24" i="8"/>
  <c r="G23" i="8"/>
  <c r="G22" i="8"/>
  <c r="H22" i="8" s="1"/>
  <c r="G21" i="8"/>
  <c r="G20" i="8"/>
  <c r="G19" i="8"/>
  <c r="G18" i="8"/>
  <c r="G17" i="8"/>
  <c r="H17" i="8" s="1"/>
  <c r="G16" i="8"/>
  <c r="G15" i="8"/>
  <c r="G14" i="8"/>
  <c r="H14" i="8" s="1"/>
  <c r="G13" i="8"/>
  <c r="G12" i="8"/>
  <c r="G11" i="8"/>
  <c r="H11" i="8" s="1"/>
  <c r="G10" i="8"/>
  <c r="G9" i="8"/>
  <c r="H9" i="8" s="1"/>
  <c r="G8" i="8"/>
  <c r="G7" i="8"/>
  <c r="G6" i="8"/>
  <c r="G5" i="8"/>
  <c r="G4" i="8"/>
  <c r="AL7" i="3"/>
  <c r="P31" i="3" l="1"/>
  <c r="H8" i="8"/>
  <c r="H16" i="8"/>
  <c r="H24" i="8"/>
  <c r="H32" i="8"/>
  <c r="H39" i="8"/>
  <c r="H47" i="8"/>
  <c r="H55" i="8"/>
  <c r="H63" i="8"/>
  <c r="H71" i="8"/>
  <c r="H79" i="8"/>
  <c r="H87" i="8"/>
  <c r="H95" i="8"/>
  <c r="H103" i="8"/>
  <c r="H111" i="8"/>
  <c r="H119" i="8"/>
  <c r="H127" i="8"/>
  <c r="H135" i="8"/>
  <c r="H143" i="8"/>
  <c r="H33" i="8"/>
  <c r="H40" i="8"/>
  <c r="H48" i="8"/>
  <c r="H56" i="8"/>
  <c r="H64" i="8"/>
  <c r="H72" i="8"/>
  <c r="H80" i="8"/>
  <c r="H88" i="8"/>
  <c r="H96" i="8"/>
  <c r="H104" i="8"/>
  <c r="H112" i="8"/>
  <c r="H120" i="8"/>
  <c r="H128" i="8"/>
  <c r="H136" i="8"/>
  <c r="H144" i="8"/>
  <c r="H10" i="8"/>
  <c r="H18" i="8"/>
  <c r="H26" i="8"/>
  <c r="H34" i="8"/>
  <c r="H41" i="8"/>
  <c r="H49" i="8"/>
  <c r="H57" i="8"/>
  <c r="H65" i="8"/>
  <c r="H73" i="8"/>
  <c r="H81" i="8"/>
  <c r="H89" i="8"/>
  <c r="H97" i="8"/>
  <c r="H105" i="8"/>
  <c r="H113" i="8"/>
  <c r="H121" i="8"/>
  <c r="H129" i="8"/>
  <c r="H137" i="8"/>
  <c r="H145" i="8"/>
  <c r="H19" i="8"/>
  <c r="H27" i="8"/>
  <c r="H35" i="8"/>
  <c r="H42" i="8"/>
  <c r="H50" i="8"/>
  <c r="H58" i="8"/>
  <c r="H66" i="8"/>
  <c r="H74" i="8"/>
  <c r="H82" i="8"/>
  <c r="H90" i="8"/>
  <c r="H98" i="8"/>
  <c r="H106" i="8"/>
  <c r="H114" i="8"/>
  <c r="H122" i="8"/>
  <c r="H130" i="8"/>
  <c r="H138" i="8"/>
  <c r="H146" i="8"/>
  <c r="H12" i="8"/>
  <c r="H20" i="8"/>
  <c r="H28" i="8"/>
  <c r="H36" i="8"/>
  <c r="H43" i="8"/>
  <c r="H51" i="8"/>
  <c r="H59" i="8"/>
  <c r="H67" i="8"/>
  <c r="H75" i="8"/>
  <c r="H83" i="8"/>
  <c r="H91" i="8"/>
  <c r="H99" i="8"/>
  <c r="H107" i="8"/>
  <c r="H115" i="8"/>
  <c r="H123" i="8"/>
  <c r="H131" i="8"/>
  <c r="H139" i="8"/>
  <c r="H147" i="8"/>
  <c r="H13" i="8"/>
  <c r="H21" i="8"/>
  <c r="H29" i="8"/>
  <c r="H37" i="8"/>
  <c r="H44" i="8"/>
  <c r="H52" i="8"/>
  <c r="H60" i="8"/>
  <c r="H68" i="8"/>
  <c r="H76" i="8"/>
  <c r="H84" i="8"/>
  <c r="H92" i="8"/>
  <c r="H100" i="8"/>
  <c r="H108" i="8"/>
  <c r="H116" i="8"/>
  <c r="H124" i="8"/>
  <c r="H132" i="8"/>
  <c r="H140" i="8"/>
  <c r="H148" i="8"/>
  <c r="H30" i="8"/>
  <c r="H45" i="8"/>
  <c r="H53" i="8"/>
  <c r="H61" i="8"/>
  <c r="H69" i="8"/>
  <c r="H77" i="8"/>
  <c r="H85" i="8"/>
  <c r="H93" i="8"/>
  <c r="H101" i="8"/>
  <c r="H109" i="8"/>
  <c r="H117" i="8"/>
  <c r="H125" i="8"/>
  <c r="H133" i="8"/>
  <c r="H141" i="8"/>
  <c r="H149" i="8"/>
  <c r="H15" i="8"/>
  <c r="H23" i="8"/>
  <c r="H31" i="8"/>
  <c r="H38" i="8"/>
  <c r="H46" i="8"/>
  <c r="H54" i="8"/>
  <c r="H62" i="8"/>
  <c r="H70" i="8"/>
  <c r="H78" i="8"/>
  <c r="H86" i="8"/>
  <c r="H94" i="8"/>
  <c r="H102" i="8"/>
  <c r="H110" i="8"/>
  <c r="H118" i="8"/>
  <c r="H126" i="8"/>
  <c r="H134" i="8"/>
  <c r="H142" i="8"/>
  <c r="H6" i="8"/>
  <c r="H7" i="8"/>
  <c r="H4" i="8"/>
  <c r="H5" i="8"/>
  <c r="A32" i="8"/>
  <c r="A56" i="8"/>
  <c r="A11" i="8"/>
  <c r="A111" i="8"/>
  <c r="A126" i="8"/>
  <c r="A62" i="8"/>
  <c r="A78" i="8"/>
  <c r="A102" i="8"/>
  <c r="A72" i="8"/>
  <c r="A112" i="8"/>
  <c r="A120" i="8"/>
  <c r="A134" i="8"/>
  <c r="A22" i="8"/>
  <c r="A44" i="8"/>
  <c r="A13" i="8"/>
  <c r="A71" i="8"/>
  <c r="A39" i="8"/>
  <c r="A101" i="8"/>
  <c r="A147" i="8"/>
  <c r="A65" i="8"/>
  <c r="A107" i="8"/>
  <c r="A59" i="8"/>
  <c r="A108" i="8"/>
  <c r="A29" i="8"/>
  <c r="A63" i="8"/>
  <c r="A79" i="8"/>
  <c r="A98" i="8"/>
  <c r="A43" i="8"/>
  <c r="A105" i="8"/>
  <c r="A109" i="8"/>
  <c r="A9" i="8"/>
  <c r="A31" i="8"/>
  <c r="A47" i="8"/>
  <c r="A83" i="8"/>
  <c r="A132" i="8"/>
  <c r="A145" i="8"/>
  <c r="A19" i="8"/>
  <c r="A87" i="8"/>
  <c r="A106" i="8"/>
  <c r="A57" i="8"/>
  <c r="A91" i="8"/>
  <c r="A100" i="8"/>
  <c r="A136" i="8"/>
  <c r="A28" i="8"/>
  <c r="A30" i="8"/>
  <c r="A70" i="8"/>
  <c r="A80" i="8"/>
  <c r="A131" i="8"/>
  <c r="A140" i="8"/>
  <c r="A143" i="8"/>
  <c r="A146" i="8"/>
  <c r="A20" i="8"/>
  <c r="A24" i="8"/>
  <c r="A26" i="8"/>
  <c r="A35" i="8"/>
  <c r="A42" i="8"/>
  <c r="A45" i="8"/>
  <c r="A60" i="8"/>
  <c r="A73" i="8"/>
  <c r="A89" i="8"/>
  <c r="A116" i="8"/>
  <c r="A119" i="8"/>
  <c r="A122" i="8"/>
  <c r="A137" i="8"/>
  <c r="A75" i="8"/>
  <c r="A103" i="8"/>
  <c r="A121" i="8"/>
  <c r="A37" i="8"/>
  <c r="A52" i="8"/>
  <c r="A55" i="8"/>
  <c r="A97" i="8"/>
  <c r="A141" i="8"/>
  <c r="A12" i="8"/>
  <c r="A14" i="8"/>
  <c r="A16" i="8"/>
  <c r="A18" i="8"/>
  <c r="A33" i="8"/>
  <c r="A50" i="8"/>
  <c r="A53" i="8"/>
  <c r="A68" i="8"/>
  <c r="A81" i="8"/>
  <c r="A92" i="8"/>
  <c r="A95" i="8"/>
  <c r="A113" i="8"/>
  <c r="A128" i="8"/>
  <c r="A10" i="8"/>
  <c r="A61" i="8"/>
  <c r="A76" i="8"/>
  <c r="A138" i="8"/>
  <c r="A8" i="8"/>
  <c r="A40" i="8"/>
  <c r="A58" i="8"/>
  <c r="A104" i="8"/>
  <c r="A123" i="8"/>
  <c r="A135" i="8"/>
  <c r="A23" i="8"/>
  <c r="A27" i="8"/>
  <c r="A48" i="8"/>
  <c r="A51" i="8"/>
  <c r="A66" i="8"/>
  <c r="A69" i="8"/>
  <c r="A84" i="8"/>
  <c r="A99" i="8"/>
  <c r="A114" i="8"/>
  <c r="A129" i="8"/>
  <c r="A144" i="8"/>
  <c r="A15" i="8"/>
  <c r="A21" i="8"/>
  <c r="A25" i="8"/>
  <c r="A36" i="8"/>
  <c r="A41" i="8"/>
  <c r="A46" i="8"/>
  <c r="A77" i="8"/>
  <c r="A90" i="8"/>
  <c r="A139" i="8"/>
  <c r="A117" i="8"/>
  <c r="A93" i="8"/>
  <c r="A142" i="8"/>
  <c r="A118" i="8"/>
  <c r="A110" i="8"/>
  <c r="A94" i="8"/>
  <c r="A86" i="8"/>
  <c r="A74" i="8"/>
  <c r="A17" i="8"/>
  <c r="A34" i="8"/>
  <c r="A49" i="8"/>
  <c r="A54" i="8"/>
  <c r="A64" i="8"/>
  <c r="A67" i="8"/>
  <c r="A82" i="8"/>
  <c r="A85" i="8"/>
  <c r="A96" i="8"/>
  <c r="A115" i="8"/>
  <c r="A124" i="8"/>
  <c r="A127" i="8"/>
  <c r="A130" i="8"/>
  <c r="A149" i="8"/>
  <c r="A148" i="8"/>
  <c r="A88" i="8"/>
  <c r="A125" i="8"/>
  <c r="A133" i="8"/>
  <c r="J8" i="8" l="1"/>
  <c r="K8" i="8" s="1"/>
  <c r="K11" i="8" l="1"/>
  <c r="AL24" i="3" s="1"/>
  <c r="A5" i="8"/>
  <c r="A6" i="8" s="1"/>
  <c r="A7" i="8" s="1"/>
  <c r="P24" i="3" l="1"/>
  <c r="Z25" i="3"/>
  <c r="Z32" i="3" s="1"/>
  <c r="Z24" i="3"/>
  <c r="AL25" i="3"/>
  <c r="P25" i="3"/>
  <c r="O139" i="5"/>
  <c r="P139" i="5" s="1"/>
  <c r="O138" i="5"/>
  <c r="P138" i="5" s="1"/>
  <c r="A138" i="5"/>
  <c r="O137" i="5"/>
  <c r="P137" i="5" s="1"/>
  <c r="A137" i="5"/>
  <c r="O136" i="5"/>
  <c r="P136" i="5" s="1"/>
  <c r="O135" i="5"/>
  <c r="P135" i="5" s="1"/>
  <c r="O134" i="5"/>
  <c r="P134" i="5" s="1"/>
  <c r="A134" i="5"/>
  <c r="O133" i="5"/>
  <c r="P133" i="5" s="1"/>
  <c r="A133" i="5"/>
  <c r="O132" i="5"/>
  <c r="P132" i="5" s="1"/>
  <c r="O131" i="5"/>
  <c r="P131" i="5" s="1"/>
  <c r="O130" i="5"/>
  <c r="P130" i="5" s="1"/>
  <c r="A130" i="5"/>
  <c r="O129" i="5"/>
  <c r="P129" i="5" s="1"/>
  <c r="A129" i="5"/>
  <c r="O128" i="5"/>
  <c r="P128" i="5" s="1"/>
  <c r="O127" i="5"/>
  <c r="P127" i="5" s="1"/>
  <c r="O126" i="5"/>
  <c r="P126" i="5" s="1"/>
  <c r="A126" i="5"/>
  <c r="O125" i="5"/>
  <c r="P125" i="5" s="1"/>
  <c r="A125" i="5"/>
  <c r="O124" i="5"/>
  <c r="P124" i="5" s="1"/>
  <c r="O123" i="5"/>
  <c r="P123" i="5" s="1"/>
  <c r="O122" i="5"/>
  <c r="P122" i="5" s="1"/>
  <c r="A122" i="5"/>
  <c r="O121" i="5"/>
  <c r="P121" i="5" s="1"/>
  <c r="A121" i="5"/>
  <c r="O120" i="5"/>
  <c r="P120" i="5" s="1"/>
  <c r="O119" i="5"/>
  <c r="P119" i="5" s="1"/>
  <c r="O118" i="5"/>
  <c r="P118" i="5" s="1"/>
  <c r="A118" i="5"/>
  <c r="O117" i="5"/>
  <c r="P117" i="5" s="1"/>
  <c r="A117" i="5"/>
  <c r="O116" i="5"/>
  <c r="P116" i="5" s="1"/>
  <c r="O115" i="5"/>
  <c r="P115" i="5" s="1"/>
  <c r="O114" i="5"/>
  <c r="P114" i="5" s="1"/>
  <c r="A114" i="5"/>
  <c r="O113" i="5"/>
  <c r="P113" i="5" s="1"/>
  <c r="A113" i="5"/>
  <c r="O112" i="5"/>
  <c r="P112" i="5" s="1"/>
  <c r="O111" i="5"/>
  <c r="P111" i="5" s="1"/>
  <c r="O110" i="5"/>
  <c r="P110" i="5" s="1"/>
  <c r="A110" i="5"/>
  <c r="O109" i="5"/>
  <c r="P109" i="5" s="1"/>
  <c r="A109" i="5"/>
  <c r="O108" i="5"/>
  <c r="P108" i="5" s="1"/>
  <c r="O107" i="5"/>
  <c r="P107" i="5" s="1"/>
  <c r="O106" i="5"/>
  <c r="P106" i="5" s="1"/>
  <c r="A106" i="5"/>
  <c r="O105" i="5"/>
  <c r="P105" i="5" s="1"/>
  <c r="O104" i="5"/>
  <c r="P104" i="5" s="1"/>
  <c r="O103" i="5"/>
  <c r="P103" i="5" s="1"/>
  <c r="O102" i="5"/>
  <c r="P102" i="5" s="1"/>
  <c r="A102" i="5"/>
  <c r="O101" i="5"/>
  <c r="P101" i="5" s="1"/>
  <c r="O100" i="5"/>
  <c r="P100" i="5" s="1"/>
  <c r="O99" i="5"/>
  <c r="P99" i="5" s="1"/>
  <c r="O98" i="5"/>
  <c r="P98" i="5" s="1"/>
  <c r="A98" i="5"/>
  <c r="O97" i="5"/>
  <c r="P97" i="5" s="1"/>
  <c r="O96" i="5"/>
  <c r="P96" i="5" s="1"/>
  <c r="O95" i="5"/>
  <c r="P95" i="5" s="1"/>
  <c r="O94" i="5"/>
  <c r="P94" i="5" s="1"/>
  <c r="A94" i="5"/>
  <c r="O93" i="5"/>
  <c r="P93" i="5" s="1"/>
  <c r="O92" i="5"/>
  <c r="P92" i="5" s="1"/>
  <c r="O91" i="5"/>
  <c r="P91" i="5" s="1"/>
  <c r="O90" i="5"/>
  <c r="P90" i="5" s="1"/>
  <c r="A90" i="5"/>
  <c r="O89" i="5"/>
  <c r="P89" i="5" s="1"/>
  <c r="O88" i="5"/>
  <c r="P88" i="5" s="1"/>
  <c r="O87" i="5"/>
  <c r="P87" i="5" s="1"/>
  <c r="O86" i="5"/>
  <c r="P86" i="5" s="1"/>
  <c r="A86" i="5"/>
  <c r="O85" i="5"/>
  <c r="P85" i="5" s="1"/>
  <c r="O84" i="5"/>
  <c r="P84" i="5" s="1"/>
  <c r="O83" i="5"/>
  <c r="P83" i="5" s="1"/>
  <c r="O82" i="5"/>
  <c r="P82" i="5" s="1"/>
  <c r="A82" i="5"/>
  <c r="O81" i="5"/>
  <c r="P81" i="5" s="1"/>
  <c r="O80" i="5"/>
  <c r="P80" i="5" s="1"/>
  <c r="O79" i="5"/>
  <c r="P79" i="5" s="1"/>
  <c r="O78" i="5"/>
  <c r="P78" i="5" s="1"/>
  <c r="A78" i="5"/>
  <c r="O77" i="5"/>
  <c r="P77" i="5" s="1"/>
  <c r="O76" i="5"/>
  <c r="P76" i="5" s="1"/>
  <c r="O75" i="5"/>
  <c r="P75" i="5" s="1"/>
  <c r="O74" i="5"/>
  <c r="P74" i="5" s="1"/>
  <c r="A74" i="5"/>
  <c r="O73" i="5"/>
  <c r="P73" i="5" s="1"/>
  <c r="O72" i="5"/>
  <c r="P72" i="5" s="1"/>
  <c r="O71" i="5"/>
  <c r="P71" i="5" s="1"/>
  <c r="O70" i="5"/>
  <c r="P70" i="5" s="1"/>
  <c r="A70" i="5"/>
  <c r="O69" i="5"/>
  <c r="P69" i="5" s="1"/>
  <c r="O68" i="5"/>
  <c r="P68" i="5" s="1"/>
  <c r="O67" i="5"/>
  <c r="P67" i="5" s="1"/>
  <c r="O66" i="5"/>
  <c r="P66" i="5" s="1"/>
  <c r="A66" i="5"/>
  <c r="O65" i="5"/>
  <c r="P65" i="5" s="1"/>
  <c r="O64" i="5"/>
  <c r="P64" i="5" s="1"/>
  <c r="O63" i="5"/>
  <c r="P63" i="5" s="1"/>
  <c r="O62" i="5"/>
  <c r="P62" i="5" s="1"/>
  <c r="A62" i="5"/>
  <c r="O61" i="5"/>
  <c r="P61" i="5" s="1"/>
  <c r="O60" i="5"/>
  <c r="P60" i="5" s="1"/>
  <c r="O59" i="5"/>
  <c r="P59" i="5" s="1"/>
  <c r="A59" i="5"/>
  <c r="O58" i="5"/>
  <c r="P58" i="5" s="1"/>
  <c r="A58" i="5"/>
  <c r="O57" i="5"/>
  <c r="P57" i="5" s="1"/>
  <c r="A57" i="5"/>
  <c r="O56" i="5"/>
  <c r="P56" i="5" s="1"/>
  <c r="A56" i="5"/>
  <c r="O55" i="5"/>
  <c r="P55" i="5" s="1"/>
  <c r="A55" i="5"/>
  <c r="O54" i="5"/>
  <c r="P54" i="5" s="1"/>
  <c r="O53" i="5"/>
  <c r="P53" i="5" s="1"/>
  <c r="A53" i="5"/>
  <c r="O52" i="5"/>
  <c r="P52" i="5" s="1"/>
  <c r="O51" i="5"/>
  <c r="P51" i="5" s="1"/>
  <c r="A51" i="5"/>
  <c r="O50" i="5"/>
  <c r="P50" i="5" s="1"/>
  <c r="A50" i="5"/>
  <c r="O49" i="5"/>
  <c r="P49" i="5" s="1"/>
  <c r="A49" i="5"/>
  <c r="O48" i="5"/>
  <c r="P48" i="5" s="1"/>
  <c r="O47" i="5"/>
  <c r="P47" i="5" s="1"/>
  <c r="A47" i="5"/>
  <c r="O46" i="5"/>
  <c r="P46" i="5" s="1"/>
  <c r="O45" i="5"/>
  <c r="P45" i="5" s="1"/>
  <c r="A45" i="5"/>
  <c r="O44" i="5"/>
  <c r="P44" i="5" s="1"/>
  <c r="O43" i="5"/>
  <c r="P43" i="5" s="1"/>
  <c r="A43" i="5"/>
  <c r="O42" i="5"/>
  <c r="P42" i="5" s="1"/>
  <c r="A42" i="5"/>
  <c r="O41" i="5"/>
  <c r="P41" i="5" s="1"/>
  <c r="A41" i="5"/>
  <c r="O40" i="5"/>
  <c r="P40" i="5" s="1"/>
  <c r="O39" i="5"/>
  <c r="P39" i="5" s="1"/>
  <c r="A39" i="5"/>
  <c r="O38" i="5"/>
  <c r="P38" i="5" s="1"/>
  <c r="O37" i="5"/>
  <c r="P37" i="5" s="1"/>
  <c r="A37" i="5"/>
  <c r="O36" i="5"/>
  <c r="P36" i="5" s="1"/>
  <c r="O35" i="5"/>
  <c r="P35" i="5" s="1"/>
  <c r="A35" i="5"/>
  <c r="O34" i="5"/>
  <c r="P34" i="5" s="1"/>
  <c r="A34" i="5"/>
  <c r="O33" i="5"/>
  <c r="P33" i="5" s="1"/>
  <c r="A33" i="5"/>
  <c r="O32" i="5"/>
  <c r="P32" i="5" s="1"/>
  <c r="O31" i="5"/>
  <c r="P31" i="5" s="1"/>
  <c r="A31" i="5"/>
  <c r="O30" i="5"/>
  <c r="P30" i="5" s="1"/>
  <c r="O29" i="5"/>
  <c r="P29" i="5" s="1"/>
  <c r="A29" i="5"/>
  <c r="O28" i="5"/>
  <c r="P28" i="5" s="1"/>
  <c r="O27" i="5"/>
  <c r="P27" i="5" s="1"/>
  <c r="A27" i="5"/>
  <c r="O26" i="5"/>
  <c r="P26" i="5" s="1"/>
  <c r="A26" i="5"/>
  <c r="O25" i="5"/>
  <c r="P25" i="5" s="1"/>
  <c r="A25" i="5"/>
  <c r="O24" i="5"/>
  <c r="P24" i="5" s="1"/>
  <c r="O23" i="5"/>
  <c r="P23" i="5" s="1"/>
  <c r="A23" i="5"/>
  <c r="O22" i="5"/>
  <c r="P22" i="5" s="1"/>
  <c r="A22" i="5"/>
  <c r="O21" i="5"/>
  <c r="P21" i="5" s="1"/>
  <c r="A21" i="5"/>
  <c r="O20" i="5"/>
  <c r="P20" i="5" s="1"/>
  <c r="O19" i="5"/>
  <c r="P19" i="5" s="1"/>
  <c r="A19" i="5"/>
  <c r="O18" i="5"/>
  <c r="P18" i="5" s="1"/>
  <c r="O17" i="5"/>
  <c r="P17" i="5" s="1"/>
  <c r="A17" i="5"/>
  <c r="O16" i="5"/>
  <c r="P16" i="5" s="1"/>
  <c r="O15" i="5"/>
  <c r="P15" i="5" s="1"/>
  <c r="A15" i="5"/>
  <c r="O14" i="5"/>
  <c r="P14" i="5" s="1"/>
  <c r="A14" i="5"/>
  <c r="O13" i="5"/>
  <c r="P13" i="5" s="1"/>
  <c r="A13" i="5"/>
  <c r="O12" i="5"/>
  <c r="P12" i="5" s="1"/>
  <c r="O11" i="5"/>
  <c r="P11" i="5" s="1"/>
  <c r="A11" i="5"/>
  <c r="O10" i="5"/>
  <c r="P10" i="5" s="1"/>
  <c r="O9" i="5"/>
  <c r="P9" i="5" s="1"/>
  <c r="A9" i="5"/>
  <c r="O8" i="5"/>
  <c r="P8" i="5" s="1"/>
  <c r="O7" i="5"/>
  <c r="P7" i="5" s="1"/>
  <c r="O6" i="5"/>
  <c r="O5" i="5"/>
  <c r="R4" i="5"/>
  <c r="W4" i="5" s="1"/>
  <c r="AA9" i="5" s="1"/>
  <c r="AB9" i="5" s="1"/>
  <c r="P6" i="5" l="1"/>
  <c r="P5" i="5"/>
  <c r="P4" i="5"/>
  <c r="A4" i="5"/>
  <c r="A30" i="5"/>
  <c r="A54" i="5"/>
  <c r="A10" i="5"/>
  <c r="A38" i="5"/>
  <c r="A65" i="5"/>
  <c r="A73" i="5"/>
  <c r="A81" i="5"/>
  <c r="A89" i="5"/>
  <c r="A97" i="5"/>
  <c r="A18" i="5"/>
  <c r="A46" i="5"/>
  <c r="A60" i="5"/>
  <c r="A63" i="5"/>
  <c r="A68" i="5"/>
  <c r="A71" i="5"/>
  <c r="A76" i="5"/>
  <c r="A79" i="5"/>
  <c r="A84" i="5"/>
  <c r="A87" i="5"/>
  <c r="A92" i="5"/>
  <c r="A95" i="5"/>
  <c r="A100" i="5"/>
  <c r="A8" i="5"/>
  <c r="A12" i="5"/>
  <c r="A16" i="5"/>
  <c r="A20" i="5"/>
  <c r="A24" i="5"/>
  <c r="A28" i="5"/>
  <c r="A32" i="5"/>
  <c r="A36" i="5"/>
  <c r="A40" i="5"/>
  <c r="A44" i="5"/>
  <c r="A48" i="5"/>
  <c r="A52" i="5"/>
  <c r="A101" i="5"/>
  <c r="A105" i="5"/>
  <c r="A61" i="5"/>
  <c r="A69" i="5"/>
  <c r="A77" i="5"/>
  <c r="A85" i="5"/>
  <c r="A93" i="5"/>
  <c r="A64" i="5"/>
  <c r="A67" i="5"/>
  <c r="A72" i="5"/>
  <c r="A75" i="5"/>
  <c r="A80" i="5"/>
  <c r="A83" i="5"/>
  <c r="A88" i="5"/>
  <c r="A91" i="5"/>
  <c r="A96" i="5"/>
  <c r="A99" i="5"/>
  <c r="A104" i="5"/>
  <c r="A108" i="5"/>
  <c r="A112" i="5"/>
  <c r="A116" i="5"/>
  <c r="A120" i="5"/>
  <c r="A124" i="5"/>
  <c r="A128" i="5"/>
  <c r="A132" i="5"/>
  <c r="A136" i="5"/>
  <c r="A103" i="5"/>
  <c r="A107" i="5"/>
  <c r="A111" i="5"/>
  <c r="A115" i="5"/>
  <c r="A119" i="5"/>
  <c r="A123" i="5"/>
  <c r="A127" i="5"/>
  <c r="A131" i="5"/>
  <c r="A135" i="5"/>
  <c r="A139" i="5"/>
  <c r="AA8" i="5" l="1"/>
  <c r="AB8" i="5" s="1"/>
  <c r="AB13" i="5" s="1"/>
  <c r="AL12" i="3"/>
  <c r="AL26" i="3" l="1"/>
  <c r="A5" i="5"/>
  <c r="A6" i="5" s="1"/>
  <c r="A7" i="5" s="1"/>
  <c r="H149" i="4"/>
  <c r="I149" i="4" s="1"/>
  <c r="H148" i="4"/>
  <c r="I148" i="4" s="1"/>
  <c r="H147" i="4"/>
  <c r="I147" i="4" s="1"/>
  <c r="H146" i="4"/>
  <c r="I146" i="4" s="1"/>
  <c r="H145" i="4"/>
  <c r="I145" i="4" s="1"/>
  <c r="H144" i="4"/>
  <c r="I144" i="4" s="1"/>
  <c r="H143" i="4"/>
  <c r="I143" i="4" s="1"/>
  <c r="H142" i="4"/>
  <c r="I142" i="4" s="1"/>
  <c r="H141" i="4"/>
  <c r="I141" i="4" s="1"/>
  <c r="H140" i="4"/>
  <c r="I140" i="4" s="1"/>
  <c r="AL27" i="3" l="1"/>
  <c r="P27" i="3" s="1"/>
  <c r="P26" i="3"/>
  <c r="AL49" i="3"/>
  <c r="AL48" i="3"/>
  <c r="H139" i="4" l="1"/>
  <c r="I139" i="4" s="1"/>
  <c r="H138" i="4"/>
  <c r="I138" i="4" s="1"/>
  <c r="H137" i="4"/>
  <c r="I137" i="4" s="1"/>
  <c r="H136" i="4"/>
  <c r="I136" i="4" s="1"/>
  <c r="H135" i="4"/>
  <c r="I135" i="4" s="1"/>
  <c r="H134" i="4"/>
  <c r="I134" i="4" s="1"/>
  <c r="H133" i="4"/>
  <c r="I133" i="4" s="1"/>
  <c r="H132" i="4"/>
  <c r="I132" i="4" s="1"/>
  <c r="H131" i="4"/>
  <c r="I131" i="4" s="1"/>
  <c r="H130" i="4"/>
  <c r="I130" i="4" s="1"/>
  <c r="H129" i="4"/>
  <c r="I129" i="4" s="1"/>
  <c r="H128" i="4"/>
  <c r="I128" i="4" s="1"/>
  <c r="H127" i="4"/>
  <c r="I127" i="4" s="1"/>
  <c r="H126" i="4"/>
  <c r="I126" i="4" s="1"/>
  <c r="H125" i="4"/>
  <c r="I125" i="4" s="1"/>
  <c r="H124" i="4"/>
  <c r="I124" i="4" s="1"/>
  <c r="H123" i="4"/>
  <c r="I123" i="4" s="1"/>
  <c r="H122" i="4"/>
  <c r="I122" i="4" s="1"/>
  <c r="H121" i="4"/>
  <c r="I121" i="4" s="1"/>
  <c r="H120" i="4"/>
  <c r="I120" i="4" s="1"/>
  <c r="H119" i="4"/>
  <c r="I119" i="4" s="1"/>
  <c r="H118" i="4"/>
  <c r="I118" i="4" s="1"/>
  <c r="H117" i="4"/>
  <c r="I117" i="4" s="1"/>
  <c r="H116" i="4"/>
  <c r="I116" i="4" s="1"/>
  <c r="H115" i="4"/>
  <c r="I115" i="4" s="1"/>
  <c r="H114" i="4"/>
  <c r="I114" i="4" s="1"/>
  <c r="H113" i="4"/>
  <c r="I113" i="4" s="1"/>
  <c r="H112" i="4"/>
  <c r="I112" i="4" s="1"/>
  <c r="H111" i="4"/>
  <c r="I111" i="4" s="1"/>
  <c r="H110" i="4"/>
  <c r="I110" i="4" s="1"/>
  <c r="H109" i="4"/>
  <c r="I109" i="4" s="1"/>
  <c r="H108" i="4"/>
  <c r="I108" i="4" s="1"/>
  <c r="H107" i="4"/>
  <c r="I107" i="4" s="1"/>
  <c r="H106" i="4"/>
  <c r="I106" i="4" s="1"/>
  <c r="H105" i="4"/>
  <c r="I105" i="4" s="1"/>
  <c r="H104" i="4"/>
  <c r="I104" i="4" s="1"/>
  <c r="H103" i="4"/>
  <c r="I103" i="4" s="1"/>
  <c r="H102" i="4"/>
  <c r="I102" i="4" s="1"/>
  <c r="H101" i="4"/>
  <c r="I101" i="4" s="1"/>
  <c r="H100" i="4"/>
  <c r="I100" i="4" s="1"/>
  <c r="H99" i="4"/>
  <c r="I99" i="4" s="1"/>
  <c r="H98" i="4"/>
  <c r="I98" i="4" s="1"/>
  <c r="H97" i="4"/>
  <c r="I97" i="4" s="1"/>
  <c r="H96" i="4"/>
  <c r="I96" i="4" s="1"/>
  <c r="H95" i="4"/>
  <c r="I95" i="4" s="1"/>
  <c r="H94" i="4"/>
  <c r="I94" i="4" s="1"/>
  <c r="H93" i="4"/>
  <c r="I93" i="4" s="1"/>
  <c r="H92" i="4"/>
  <c r="I92" i="4" s="1"/>
  <c r="H91" i="4"/>
  <c r="I91" i="4" s="1"/>
  <c r="H90" i="4"/>
  <c r="I90" i="4" s="1"/>
  <c r="H89" i="4"/>
  <c r="I89" i="4" s="1"/>
  <c r="H88" i="4"/>
  <c r="I88" i="4" s="1"/>
  <c r="H87" i="4"/>
  <c r="I87" i="4" s="1"/>
  <c r="H86" i="4"/>
  <c r="I86" i="4" s="1"/>
  <c r="H85" i="4"/>
  <c r="I85" i="4" s="1"/>
  <c r="H84" i="4"/>
  <c r="I84" i="4" s="1"/>
  <c r="H83" i="4"/>
  <c r="I83" i="4" s="1"/>
  <c r="H82" i="4"/>
  <c r="I82" i="4" s="1"/>
  <c r="H81" i="4"/>
  <c r="I81" i="4" s="1"/>
  <c r="H80" i="4"/>
  <c r="I80" i="4" s="1"/>
  <c r="H79" i="4"/>
  <c r="I79" i="4" s="1"/>
  <c r="H78" i="4"/>
  <c r="I78" i="4" s="1"/>
  <c r="H77" i="4"/>
  <c r="I77" i="4" s="1"/>
  <c r="H76" i="4"/>
  <c r="I76" i="4" s="1"/>
  <c r="H75" i="4"/>
  <c r="I75" i="4" s="1"/>
  <c r="H74" i="4"/>
  <c r="I74" i="4" s="1"/>
  <c r="H73" i="4"/>
  <c r="I73" i="4" s="1"/>
  <c r="H72" i="4"/>
  <c r="I72" i="4" s="1"/>
  <c r="H71" i="4"/>
  <c r="I71" i="4" s="1"/>
  <c r="H70" i="4"/>
  <c r="I70" i="4" s="1"/>
  <c r="H69" i="4"/>
  <c r="I69" i="4" s="1"/>
  <c r="H68" i="4"/>
  <c r="I68" i="4" s="1"/>
  <c r="H67" i="4"/>
  <c r="I67" i="4" s="1"/>
  <c r="H66" i="4"/>
  <c r="I66" i="4" s="1"/>
  <c r="H65" i="4"/>
  <c r="I65" i="4" s="1"/>
  <c r="H64" i="4"/>
  <c r="I64" i="4" s="1"/>
  <c r="H63" i="4"/>
  <c r="I63" i="4" s="1"/>
  <c r="H62" i="4"/>
  <c r="I62" i="4" s="1"/>
  <c r="H61" i="4"/>
  <c r="I61" i="4" s="1"/>
  <c r="H60" i="4"/>
  <c r="I60" i="4" s="1"/>
  <c r="H59" i="4"/>
  <c r="I59" i="4" s="1"/>
  <c r="H58" i="4"/>
  <c r="I58" i="4" s="1"/>
  <c r="H57" i="4"/>
  <c r="I57" i="4" s="1"/>
  <c r="H56" i="4"/>
  <c r="I56" i="4" s="1"/>
  <c r="H55" i="4"/>
  <c r="I55" i="4" s="1"/>
  <c r="H54" i="4"/>
  <c r="I54" i="4" s="1"/>
  <c r="H53" i="4"/>
  <c r="I53" i="4" s="1"/>
  <c r="H52" i="4"/>
  <c r="I52" i="4" s="1"/>
  <c r="H51" i="4"/>
  <c r="I51" i="4" s="1"/>
  <c r="H50" i="4"/>
  <c r="I50" i="4" s="1"/>
  <c r="H49" i="4"/>
  <c r="I49" i="4" s="1"/>
  <c r="H48" i="4"/>
  <c r="I48" i="4" s="1"/>
  <c r="H47" i="4"/>
  <c r="I47" i="4" s="1"/>
  <c r="H46" i="4"/>
  <c r="I46" i="4" s="1"/>
  <c r="H45" i="4"/>
  <c r="I45" i="4" s="1"/>
  <c r="H44" i="4"/>
  <c r="I44" i="4" s="1"/>
  <c r="H43" i="4"/>
  <c r="I43" i="4" s="1"/>
  <c r="H42" i="4"/>
  <c r="I42" i="4" s="1"/>
  <c r="H41" i="4"/>
  <c r="I41" i="4" s="1"/>
  <c r="H40" i="4"/>
  <c r="I40" i="4" s="1"/>
  <c r="H39" i="4"/>
  <c r="I39" i="4" s="1"/>
  <c r="H38" i="4"/>
  <c r="I38" i="4" s="1"/>
  <c r="H37" i="4"/>
  <c r="I37" i="4" s="1"/>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8" i="4"/>
  <c r="I18" i="4" s="1"/>
  <c r="H17" i="4"/>
  <c r="I17" i="4" s="1"/>
  <c r="H16" i="4"/>
  <c r="I16" i="4" s="1"/>
  <c r="H15" i="4"/>
  <c r="I15" i="4" s="1"/>
  <c r="H14" i="4"/>
  <c r="I14" i="4" s="1"/>
  <c r="H13" i="4"/>
  <c r="I13" i="4" s="1"/>
  <c r="H12" i="4"/>
  <c r="I12" i="4" s="1"/>
  <c r="H11" i="4"/>
  <c r="I11" i="4" s="1"/>
  <c r="H10" i="4"/>
  <c r="I10" i="4" s="1"/>
  <c r="H9" i="4"/>
  <c r="H8" i="4"/>
  <c r="H7" i="4"/>
  <c r="H6" i="4"/>
  <c r="H5" i="4"/>
  <c r="I7" i="4" l="1"/>
  <c r="H4" i="4"/>
  <c r="I9" i="4" s="1"/>
  <c r="AL54" i="3"/>
  <c r="AL53" i="3"/>
  <c r="AL52" i="3"/>
  <c r="AL51" i="3"/>
  <c r="AL50" i="3"/>
  <c r="AL44" i="3"/>
  <c r="AL42" i="3"/>
  <c r="AL40" i="3"/>
  <c r="AL38" i="3"/>
  <c r="AL18" i="3"/>
  <c r="AL17" i="3"/>
  <c r="AL16" i="3"/>
  <c r="AL15" i="3"/>
  <c r="AL14" i="3"/>
  <c r="AL13" i="3"/>
  <c r="AL8" i="3"/>
  <c r="AL6" i="3"/>
  <c r="I6" i="4" l="1"/>
  <c r="I5" i="4"/>
  <c r="I8" i="4"/>
  <c r="I4" i="4"/>
  <c r="A141" i="4"/>
  <c r="A142" i="4"/>
  <c r="A146" i="4"/>
  <c r="A149" i="4"/>
  <c r="A143" i="4"/>
  <c r="A140" i="4"/>
  <c r="A144" i="4"/>
  <c r="A147" i="4"/>
  <c r="A148" i="4"/>
  <c r="A145" i="4"/>
  <c r="A133" i="4"/>
  <c r="A129" i="4"/>
  <c r="A117" i="4"/>
  <c r="A105" i="4"/>
  <c r="A125" i="4"/>
  <c r="A113" i="4"/>
  <c r="A106" i="4"/>
  <c r="A137" i="4"/>
  <c r="A121" i="4"/>
  <c r="A136" i="4"/>
  <c r="A132" i="4"/>
  <c r="A128" i="4"/>
  <c r="A124" i="4"/>
  <c r="A116" i="4"/>
  <c r="A112" i="4"/>
  <c r="A103" i="4"/>
  <c r="A104" i="4"/>
  <c r="A139" i="4"/>
  <c r="A135" i="4"/>
  <c r="A131" i="4"/>
  <c r="A127" i="4"/>
  <c r="A123" i="4"/>
  <c r="A110" i="4"/>
  <c r="A115" i="4"/>
  <c r="A111" i="4"/>
  <c r="A120" i="4"/>
  <c r="A119" i="4"/>
  <c r="A102" i="4"/>
  <c r="A138" i="4"/>
  <c r="A134" i="4"/>
  <c r="A130" i="4"/>
  <c r="A126" i="4"/>
  <c r="A122" i="4"/>
  <c r="A118" i="4"/>
  <c r="A114" i="4"/>
  <c r="A109" i="4"/>
  <c r="A107" i="4"/>
  <c r="A108" i="4"/>
  <c r="A42" i="4"/>
  <c r="A35" i="4"/>
  <c r="A44" i="4"/>
  <c r="A49" i="4"/>
  <c r="A53" i="4"/>
  <c r="A57" i="4"/>
  <c r="A61" i="4"/>
  <c r="A65" i="4"/>
  <c r="A69" i="4"/>
  <c r="A73" i="4"/>
  <c r="A77" i="4"/>
  <c r="A80" i="4"/>
  <c r="A85" i="4"/>
  <c r="A89" i="4"/>
  <c r="A93" i="4"/>
  <c r="A97" i="4"/>
  <c r="A101" i="4"/>
  <c r="A41" i="4"/>
  <c r="A38" i="4"/>
  <c r="A31" i="4"/>
  <c r="A43" i="4"/>
  <c r="A46" i="4"/>
  <c r="A50" i="4"/>
  <c r="A54" i="4"/>
  <c r="A58" i="4"/>
  <c r="A62" i="4"/>
  <c r="A66" i="4"/>
  <c r="A70" i="4"/>
  <c r="A74" i="4"/>
  <c r="A78" i="4"/>
  <c r="A82" i="4"/>
  <c r="A86" i="4"/>
  <c r="A90" i="4"/>
  <c r="A94" i="4"/>
  <c r="A98" i="4"/>
  <c r="A40" i="4"/>
  <c r="A37" i="4"/>
  <c r="A34" i="4"/>
  <c r="A45" i="4"/>
  <c r="A47" i="4"/>
  <c r="A51" i="4"/>
  <c r="A55" i="4"/>
  <c r="A59" i="4"/>
  <c r="A63" i="4"/>
  <c r="A67" i="4"/>
  <c r="A71" i="4"/>
  <c r="A75" i="4"/>
  <c r="A79" i="4"/>
  <c r="A83" i="4"/>
  <c r="A87" i="4"/>
  <c r="A91" i="4"/>
  <c r="A95" i="4"/>
  <c r="A99" i="4"/>
  <c r="A36" i="4"/>
  <c r="A33" i="4"/>
  <c r="A30" i="4"/>
  <c r="A39" i="4"/>
  <c r="A48" i="4"/>
  <c r="A52" i="4"/>
  <c r="A56" i="4"/>
  <c r="A60" i="4"/>
  <c r="A64" i="4"/>
  <c r="A68" i="4"/>
  <c r="A72" i="4"/>
  <c r="A76" i="4"/>
  <c r="A81" i="4"/>
  <c r="A84" i="4"/>
  <c r="A88" i="4"/>
  <c r="A92" i="4"/>
  <c r="A96" i="4"/>
  <c r="A100" i="4"/>
  <c r="A32" i="4"/>
  <c r="K8" i="4" l="1"/>
  <c r="L8" i="4" s="1"/>
  <c r="A4" i="4"/>
  <c r="L11" i="4" l="1"/>
  <c r="AL22" i="3" s="1"/>
  <c r="A5" i="4"/>
  <c r="A6" i="4" s="1"/>
  <c r="P22" i="3" l="1"/>
  <c r="AL23" i="3"/>
  <c r="P23" i="3" s="1"/>
  <c r="AL32" i="3"/>
  <c r="P32" i="3" s="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L2" i="3" l="1"/>
  <c r="P3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C3" authorId="0" shapeId="0" xr:uid="{6B619B21-E6D0-42BC-B871-95E0E7CEDCF1}">
      <text>
        <r>
          <rPr>
            <b/>
            <sz val="9"/>
            <color indexed="81"/>
            <rFont val="MS P ゴシック"/>
            <family val="3"/>
            <charset val="128"/>
          </rPr>
          <t>訪問・短期・通所は１施設あたり単価
入所は１床あたり単価</t>
        </r>
      </text>
    </comment>
    <comment ref="E3" authorId="0" shapeId="0" xr:uid="{14BF211F-CD9C-4794-91AB-53458700C816}">
      <text>
        <r>
          <rPr>
            <b/>
            <sz val="9"/>
            <color indexed="81"/>
            <rFont val="MS P ゴシック"/>
            <family val="3"/>
            <charset val="128"/>
          </rPr>
          <t>１床あたり単価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84E50EC0-7329-46B8-BD77-0506A9CCDB26}">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FBC474EE-FDA9-458A-96A7-D3D73409B500}">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<sst xmlns="http://schemas.openxmlformats.org/spreadsheetml/2006/main" count="444" uniqueCount="214">
  <si>
    <t>種別</t>
    <rPh sb="0" eb="2">
      <t>シュベツ</t>
    </rPh>
    <phoneticPr fontId="4"/>
  </si>
  <si>
    <t>本申請書の必要記載事項が全て記入されているか。</t>
    <rPh sb="0" eb="1">
      <t>ホン</t>
    </rPh>
    <rPh sb="1" eb="4">
      <t>シンセイショ</t>
    </rPh>
    <rPh sb="5" eb="7">
      <t>ヒツヨウ</t>
    </rPh>
    <rPh sb="7" eb="9">
      <t>キサイ</t>
    </rPh>
    <rPh sb="9" eb="11">
      <t>ジコウ</t>
    </rPh>
    <rPh sb="12" eb="13">
      <t>スベ</t>
    </rPh>
    <rPh sb="14" eb="16">
      <t>キニュウ</t>
    </rPh>
    <phoneticPr fontId="6"/>
  </si>
  <si>
    <t>令和</t>
    <rPh sb="0" eb="2">
      <t>レイワ</t>
    </rPh>
    <phoneticPr fontId="6"/>
  </si>
  <si>
    <t>年</t>
    <rPh sb="0" eb="1">
      <t>ネン</t>
    </rPh>
    <phoneticPr fontId="6"/>
  </si>
  <si>
    <t>月</t>
    <rPh sb="0" eb="1">
      <t>ガツ</t>
    </rPh>
    <phoneticPr fontId="6"/>
  </si>
  <si>
    <t>日</t>
    <rPh sb="0" eb="1">
      <t>ニチ</t>
    </rPh>
    <phoneticPr fontId="6"/>
  </si>
  <si>
    <t>月</t>
    <rPh sb="0" eb="1">
      <t>ツキ</t>
    </rPh>
    <phoneticPr fontId="6"/>
  </si>
  <si>
    <t>申請者</t>
    <rPh sb="0" eb="3">
      <t>シンセイシャ</t>
    </rPh>
    <phoneticPr fontId="6"/>
  </si>
  <si>
    <t>所在地</t>
    <rPh sb="0" eb="3">
      <t>ショザイチ</t>
    </rPh>
    <phoneticPr fontId="6"/>
  </si>
  <si>
    <t>代表職名</t>
    <rPh sb="0" eb="2">
      <t>ダイヒョウ</t>
    </rPh>
    <rPh sb="2" eb="4">
      <t>ショクメイ</t>
    </rPh>
    <phoneticPr fontId="6"/>
  </si>
  <si>
    <t>氏名</t>
    <rPh sb="0" eb="2">
      <t>シメイ</t>
    </rPh>
    <phoneticPr fontId="6"/>
  </si>
  <si>
    <t>担当氏名</t>
    <rPh sb="0" eb="4">
      <t>タントウシメイ</t>
    </rPh>
    <phoneticPr fontId="6"/>
  </si>
  <si>
    <t>電話番号</t>
    <rPh sb="0" eb="2">
      <t>デンワ</t>
    </rPh>
    <rPh sb="2" eb="4">
      <t>バンゴウ</t>
    </rPh>
    <phoneticPr fontId="6"/>
  </si>
  <si>
    <t>メルアド</t>
    <phoneticPr fontId="6"/>
  </si>
  <si>
    <t>サービス種別・申請金額等の申請内容に相違ないこと。</t>
    <phoneticPr fontId="6"/>
  </si>
  <si>
    <t>振込先情報</t>
    <rPh sb="0" eb="3">
      <t>フリコミサキ</t>
    </rPh>
    <rPh sb="3" eb="5">
      <t>ジョウホウ</t>
    </rPh>
    <phoneticPr fontId="6"/>
  </si>
  <si>
    <t>金融機関コード</t>
    <rPh sb="0" eb="2">
      <t>キンユウ</t>
    </rPh>
    <rPh sb="2" eb="4">
      <t>キカン</t>
    </rPh>
    <phoneticPr fontId="6"/>
  </si>
  <si>
    <t>※ゆうちょ銀行は3桁の番号に変換して記載すること。</t>
    <phoneticPr fontId="6"/>
  </si>
  <si>
    <t>支店番号</t>
    <rPh sb="0" eb="4">
      <t>シテンバンゴウ</t>
    </rPh>
    <phoneticPr fontId="6"/>
  </si>
  <si>
    <t>金融機関名</t>
    <rPh sb="0" eb="2">
      <t>キンユウ</t>
    </rPh>
    <rPh sb="2" eb="5">
      <t>キカンメイ</t>
    </rPh>
    <phoneticPr fontId="6"/>
  </si>
  <si>
    <t>店名</t>
    <rPh sb="0" eb="2">
      <t>テンメイ</t>
    </rPh>
    <phoneticPr fontId="6"/>
  </si>
  <si>
    <t>１．普通　２．当座　（数字を記入してください。）</t>
    <rPh sb="7" eb="9">
      <t>トウザ</t>
    </rPh>
    <rPh sb="11" eb="13">
      <t>スウジ</t>
    </rPh>
    <rPh sb="14" eb="16">
      <t>キニュウ</t>
    </rPh>
    <phoneticPr fontId="4"/>
  </si>
  <si>
    <t>預金種類</t>
    <rPh sb="0" eb="4">
      <t>ヨキンシュルイ</t>
    </rPh>
    <phoneticPr fontId="6"/>
  </si>
  <si>
    <t>※ゆうちょ銀行は7桁の番号に変換して記載すること。</t>
    <phoneticPr fontId="6"/>
  </si>
  <si>
    <t>口座番号</t>
    <rPh sb="0" eb="4">
      <t>コウザバンゴウ</t>
    </rPh>
    <phoneticPr fontId="6"/>
  </si>
  <si>
    <t>（フリガナ）</t>
    <phoneticPr fontId="6"/>
  </si>
  <si>
    <t>（通帳の表面にある漢字の名義ではありませんので、十分注意してください。）</t>
    <rPh sb="1" eb="3">
      <t>ツウチョウ</t>
    </rPh>
    <rPh sb="4" eb="5">
      <t>オモテ</t>
    </rPh>
    <rPh sb="5" eb="6">
      <t>メン</t>
    </rPh>
    <rPh sb="9" eb="11">
      <t>カンジ</t>
    </rPh>
    <rPh sb="12" eb="14">
      <t>メイギ</t>
    </rPh>
    <rPh sb="24" eb="26">
      <t>ジュウブン</t>
    </rPh>
    <rPh sb="26" eb="28">
      <t>チュウイ</t>
    </rPh>
    <phoneticPr fontId="6"/>
  </si>
  <si>
    <t>事業所番号</t>
    <rPh sb="0" eb="3">
      <t>ジギョウショ</t>
    </rPh>
    <rPh sb="3" eb="5">
      <t>バンゴウ</t>
    </rPh>
    <phoneticPr fontId="6"/>
  </si>
  <si>
    <t>事業所名</t>
    <rPh sb="0" eb="3">
      <t>ジギョウショ</t>
    </rPh>
    <rPh sb="3" eb="4">
      <t>メイ</t>
    </rPh>
    <phoneticPr fontId="6"/>
  </si>
  <si>
    <t>主たるサービス種別</t>
    <rPh sb="0" eb="1">
      <t>シュ</t>
    </rPh>
    <rPh sb="7" eb="9">
      <t>シュベツ</t>
    </rPh>
    <phoneticPr fontId="6"/>
  </si>
  <si>
    <t>申請額</t>
    <rPh sb="0" eb="3">
      <t>シンセイガク</t>
    </rPh>
    <phoneticPr fontId="6"/>
  </si>
  <si>
    <t>№</t>
    <phoneticPr fontId="6"/>
  </si>
  <si>
    <t>事業所サービス</t>
    <rPh sb="0" eb="3">
      <t>ジギョウショ</t>
    </rPh>
    <phoneticPr fontId="2"/>
  </si>
  <si>
    <t>事業所・サービス重複チェック</t>
    <rPh sb="0" eb="3">
      <t>ジギョウショ</t>
    </rPh>
    <rPh sb="8" eb="10">
      <t>ジュウフク</t>
    </rPh>
    <phoneticPr fontId="2"/>
  </si>
  <si>
    <r>
      <t>　　※口座名義（カナ）：</t>
    </r>
    <r>
      <rPr>
        <b/>
        <u val="double"/>
        <sz val="13"/>
        <rFont val="游ゴシック"/>
        <family val="3"/>
        <charset val="128"/>
        <scheme val="minor"/>
      </rPr>
      <t>通帳の見開き等に記載されているカタカナの名義（全て大文字）</t>
    </r>
    <r>
      <rPr>
        <b/>
        <sz val="13"/>
        <rFont val="游ゴシック"/>
        <family val="3"/>
        <charset val="128"/>
        <scheme val="minor"/>
      </rPr>
      <t>をスペースを含め正確に記載してください。</t>
    </r>
    <rPh sb="3" eb="5">
      <t>コウザ</t>
    </rPh>
    <rPh sb="5" eb="7">
      <t>メイギ</t>
    </rPh>
    <rPh sb="12" eb="14">
      <t>ツウチョウ</t>
    </rPh>
    <rPh sb="15" eb="17">
      <t>ミヒラ</t>
    </rPh>
    <rPh sb="18" eb="19">
      <t>トウ</t>
    </rPh>
    <rPh sb="20" eb="22">
      <t>キサイ</t>
    </rPh>
    <rPh sb="32" eb="34">
      <t>メイギ</t>
    </rPh>
    <rPh sb="35" eb="36">
      <t>スベ</t>
    </rPh>
    <rPh sb="37" eb="40">
      <t>オオモジ</t>
    </rPh>
    <rPh sb="47" eb="48">
      <t>フク</t>
    </rPh>
    <rPh sb="49" eb="51">
      <t>セイカク</t>
    </rPh>
    <rPh sb="52" eb="54">
      <t>キサイ</t>
    </rPh>
    <phoneticPr fontId="6"/>
  </si>
  <si>
    <t>別記様式第１</t>
    <rPh sb="0" eb="2">
      <t>ベッキ</t>
    </rPh>
    <rPh sb="2" eb="4">
      <t>ヨウシキ</t>
    </rPh>
    <rPh sb="4" eb="5">
      <t>ダイ</t>
    </rPh>
    <phoneticPr fontId="6"/>
  </si>
  <si>
    <t>　一般社団法人栃木県老人福祉施設協議会</t>
    <rPh sb="1" eb="3">
      <t>イッパン</t>
    </rPh>
    <rPh sb="3" eb="5">
      <t>シャダン</t>
    </rPh>
    <rPh sb="5" eb="7">
      <t>ホウジン</t>
    </rPh>
    <rPh sb="7" eb="10">
      <t>トチギケン</t>
    </rPh>
    <rPh sb="10" eb="12">
      <t>ロウジン</t>
    </rPh>
    <rPh sb="12" eb="14">
      <t>フクシ</t>
    </rPh>
    <rPh sb="14" eb="16">
      <t>シセツ</t>
    </rPh>
    <rPh sb="16" eb="19">
      <t>キョウギカイ</t>
    </rPh>
    <phoneticPr fontId="6"/>
  </si>
  <si>
    <t>　会長　大山　知子　様</t>
    <rPh sb="1" eb="3">
      <t>カイチョウ</t>
    </rPh>
    <rPh sb="4" eb="6">
      <t>オオヤマ</t>
    </rPh>
    <rPh sb="7" eb="9">
      <t>トモコ</t>
    </rPh>
    <rPh sb="10" eb="11">
      <t>サマ</t>
    </rPh>
    <phoneticPr fontId="2"/>
  </si>
  <si>
    <t>法人番号</t>
    <rPh sb="0" eb="2">
      <t>ホウジン</t>
    </rPh>
    <rPh sb="2" eb="4">
      <t>バンゴウ</t>
    </rPh>
    <phoneticPr fontId="2"/>
  </si>
  <si>
    <t>この支援金における収入及び支出等に係る証拠書類（申請車両の自動車検査証の写しを含む）を５年間適切に整備保管すること。</t>
    <phoneticPr fontId="6"/>
  </si>
  <si>
    <t>申請車両番号１</t>
    <rPh sb="0" eb="2">
      <t>シンセイ</t>
    </rPh>
    <rPh sb="2" eb="4">
      <t>シャリョウ</t>
    </rPh>
    <rPh sb="4" eb="6">
      <t>バンゴウ</t>
    </rPh>
    <phoneticPr fontId="2"/>
  </si>
  <si>
    <t>申請車両番号２</t>
    <rPh sb="0" eb="2">
      <t>シンセイ</t>
    </rPh>
    <rPh sb="2" eb="4">
      <t>シャリョウ</t>
    </rPh>
    <rPh sb="4" eb="6">
      <t>バンゴウ</t>
    </rPh>
    <phoneticPr fontId="2"/>
  </si>
  <si>
    <t>申請車両番号３</t>
    <rPh sb="0" eb="2">
      <t>シンセイ</t>
    </rPh>
    <rPh sb="2" eb="4">
      <t>シャリョウ</t>
    </rPh>
    <rPh sb="4" eb="6">
      <t>バンゴウ</t>
    </rPh>
    <phoneticPr fontId="2"/>
  </si>
  <si>
    <t>申請車両番号４</t>
    <rPh sb="0" eb="2">
      <t>シンセイ</t>
    </rPh>
    <rPh sb="2" eb="4">
      <t>シャリョウ</t>
    </rPh>
    <rPh sb="4" eb="6">
      <t>バンゴウ</t>
    </rPh>
    <phoneticPr fontId="2"/>
  </si>
  <si>
    <t>申請車両番号５</t>
    <rPh sb="0" eb="2">
      <t>シンセイ</t>
    </rPh>
    <rPh sb="2" eb="4">
      <t>シャリョウ</t>
    </rPh>
    <rPh sb="4" eb="6">
      <t>バンゴウ</t>
    </rPh>
    <phoneticPr fontId="2"/>
  </si>
  <si>
    <t>申請車両番号６</t>
    <rPh sb="0" eb="2">
      <t>シンセイ</t>
    </rPh>
    <rPh sb="2" eb="4">
      <t>シャリョウ</t>
    </rPh>
    <rPh sb="4" eb="6">
      <t>バンゴウ</t>
    </rPh>
    <phoneticPr fontId="2"/>
  </si>
  <si>
    <t>申請台数</t>
    <rPh sb="0" eb="2">
      <t>シンセイ</t>
    </rPh>
    <rPh sb="2" eb="4">
      <t>ダイスウ</t>
    </rPh>
    <phoneticPr fontId="6"/>
  </si>
  <si>
    <t>車輛重複チェック</t>
    <rPh sb="0" eb="2">
      <t>シャリョウ</t>
    </rPh>
    <rPh sb="2" eb="4">
      <t>ジュウフク</t>
    </rPh>
    <phoneticPr fontId="2"/>
  </si>
  <si>
    <t>車両燃料費申請に係る事業所数※</t>
    <rPh sb="0" eb="2">
      <t>シャリョウ</t>
    </rPh>
    <rPh sb="2" eb="5">
      <t>ネンリョウヒ</t>
    </rPh>
    <rPh sb="5" eb="7">
      <t>シンセイ</t>
    </rPh>
    <rPh sb="8" eb="9">
      <t>カカ</t>
    </rPh>
    <rPh sb="10" eb="13">
      <t>ジギョウショ</t>
    </rPh>
    <rPh sb="13" eb="14">
      <t>スウ</t>
    </rPh>
    <phoneticPr fontId="6"/>
  </si>
  <si>
    <t>訪問介護</t>
    <rPh sb="0" eb="2">
      <t>ホウモン</t>
    </rPh>
    <rPh sb="2" eb="4">
      <t>カイゴ</t>
    </rPh>
    <phoneticPr fontId="4"/>
  </si>
  <si>
    <t>訪問入浴介護</t>
    <rPh sb="0" eb="2">
      <t>ホウモン</t>
    </rPh>
    <rPh sb="2" eb="4">
      <t>ニュウヨク</t>
    </rPh>
    <rPh sb="4" eb="6">
      <t>カイゴ</t>
    </rPh>
    <phoneticPr fontId="4"/>
  </si>
  <si>
    <t>訪問リハビリテーション</t>
    <rPh sb="0" eb="2">
      <t>ホウモン</t>
    </rPh>
    <phoneticPr fontId="4"/>
  </si>
  <si>
    <t>通所介護</t>
    <rPh sb="0" eb="2">
      <t>ツウショ</t>
    </rPh>
    <rPh sb="2" eb="4">
      <t>カイゴ</t>
    </rPh>
    <phoneticPr fontId="4"/>
  </si>
  <si>
    <t>通所リハビリテーション</t>
    <rPh sb="0" eb="2">
      <t>ツウショ</t>
    </rPh>
    <phoneticPr fontId="4"/>
  </si>
  <si>
    <t>短期入所生活介護</t>
    <rPh sb="0" eb="2">
      <t>タンキ</t>
    </rPh>
    <rPh sb="2" eb="4">
      <t>ニュウショ</t>
    </rPh>
    <rPh sb="4" eb="6">
      <t>セイカツ</t>
    </rPh>
    <rPh sb="6" eb="8">
      <t>カイゴ</t>
    </rPh>
    <phoneticPr fontId="4"/>
  </si>
  <si>
    <t>短期入所療養介護</t>
    <rPh sb="0" eb="2">
      <t>タンキ</t>
    </rPh>
    <rPh sb="2" eb="4">
      <t>ニュウショ</t>
    </rPh>
    <rPh sb="4" eb="6">
      <t>リョウヨウ</t>
    </rPh>
    <rPh sb="6" eb="8">
      <t>カイゴ</t>
    </rPh>
    <phoneticPr fontId="4"/>
  </si>
  <si>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4"/>
  </si>
  <si>
    <t>夜間対応型訪問介護</t>
    <rPh sb="0" eb="2">
      <t>ヤカン</t>
    </rPh>
    <rPh sb="2" eb="5">
      <t>タイオウガタ</t>
    </rPh>
    <rPh sb="5" eb="7">
      <t>ホウモン</t>
    </rPh>
    <rPh sb="7" eb="9">
      <t>カイゴ</t>
    </rPh>
    <phoneticPr fontId="4"/>
  </si>
  <si>
    <t>地域密着型通所介護</t>
    <rPh sb="0" eb="2">
      <t>チイキ</t>
    </rPh>
    <rPh sb="2" eb="5">
      <t>ミッチャクガタ</t>
    </rPh>
    <rPh sb="5" eb="7">
      <t>ツウショ</t>
    </rPh>
    <rPh sb="7" eb="9">
      <t>カイゴ</t>
    </rPh>
    <phoneticPr fontId="4"/>
  </si>
  <si>
    <t>認知症対応型通所介護</t>
    <rPh sb="0" eb="2">
      <t>ニンチ</t>
    </rPh>
    <rPh sb="2" eb="3">
      <t>ショウ</t>
    </rPh>
    <rPh sb="3" eb="6">
      <t>タイオウガタ</t>
    </rPh>
    <rPh sb="6" eb="8">
      <t>ツウショ</t>
    </rPh>
    <rPh sb="8" eb="10">
      <t>カイゴ</t>
    </rPh>
    <phoneticPr fontId="4"/>
  </si>
  <si>
    <t>小規模多機能型居宅介護</t>
    <rPh sb="0" eb="3">
      <t>ショウキボ</t>
    </rPh>
    <rPh sb="3" eb="6">
      <t>タキノウ</t>
    </rPh>
    <rPh sb="6" eb="7">
      <t>ガタ</t>
    </rPh>
    <rPh sb="7" eb="9">
      <t>キョタク</t>
    </rPh>
    <rPh sb="9" eb="11">
      <t>カイゴ</t>
    </rPh>
    <phoneticPr fontId="4"/>
  </si>
  <si>
    <t>認知症対応型共同生活介護</t>
    <rPh sb="0" eb="3">
      <t>ニンチショウ</t>
    </rPh>
    <rPh sb="3" eb="6">
      <t>タイオウガタ</t>
    </rPh>
    <rPh sb="6" eb="8">
      <t>キョウドウ</t>
    </rPh>
    <rPh sb="8" eb="10">
      <t>セイカツ</t>
    </rPh>
    <rPh sb="10" eb="12">
      <t>カイゴ</t>
    </rPh>
    <phoneticPr fontId="4"/>
  </si>
  <si>
    <t>介護老人福祉施設</t>
    <rPh sb="0" eb="2">
      <t>カイゴ</t>
    </rPh>
    <rPh sb="2" eb="4">
      <t>ロウジン</t>
    </rPh>
    <rPh sb="4" eb="6">
      <t>フクシ</t>
    </rPh>
    <rPh sb="6" eb="8">
      <t>シセツ</t>
    </rPh>
    <phoneticPr fontId="4"/>
  </si>
  <si>
    <t>地域密着型介護老人福祉施設</t>
    <rPh sb="0" eb="2">
      <t>チイキ</t>
    </rPh>
    <rPh sb="2" eb="4">
      <t>ミッチャク</t>
    </rPh>
    <rPh sb="4" eb="5">
      <t>ガタ</t>
    </rPh>
    <rPh sb="5" eb="7">
      <t>カイゴ</t>
    </rPh>
    <rPh sb="7" eb="9">
      <t>ロウジン</t>
    </rPh>
    <rPh sb="9" eb="11">
      <t>フクシ</t>
    </rPh>
    <rPh sb="11" eb="13">
      <t>シセツ</t>
    </rPh>
    <phoneticPr fontId="4"/>
  </si>
  <si>
    <t>介護老人保健施設</t>
    <rPh sb="0" eb="2">
      <t>カイゴ</t>
    </rPh>
    <rPh sb="2" eb="4">
      <t>ロウジン</t>
    </rPh>
    <rPh sb="4" eb="6">
      <t>ホケン</t>
    </rPh>
    <rPh sb="6" eb="8">
      <t>シセツ</t>
    </rPh>
    <phoneticPr fontId="4"/>
  </si>
  <si>
    <t>介護医療院</t>
    <rPh sb="0" eb="2">
      <t>カイゴ</t>
    </rPh>
    <rPh sb="2" eb="4">
      <t>イリョウ</t>
    </rPh>
    <rPh sb="4" eb="5">
      <t>イン</t>
    </rPh>
    <phoneticPr fontId="4"/>
  </si>
  <si>
    <t>養護老人ホーム（特定除く。）</t>
    <rPh sb="0" eb="2">
      <t>ヨウゴ</t>
    </rPh>
    <rPh sb="2" eb="4">
      <t>ロウジン</t>
    </rPh>
    <rPh sb="8" eb="10">
      <t>トクテイ</t>
    </rPh>
    <rPh sb="10" eb="11">
      <t>ノゾ</t>
    </rPh>
    <phoneticPr fontId="4"/>
  </si>
  <si>
    <t>軽費老人ホーム（特定除く。）</t>
    <rPh sb="0" eb="2">
      <t>ケイヒ</t>
    </rPh>
    <rPh sb="2" eb="4">
      <t>ロウジン</t>
    </rPh>
    <rPh sb="8" eb="10">
      <t>トクテイ</t>
    </rPh>
    <rPh sb="10" eb="11">
      <t>ノゾ</t>
    </rPh>
    <phoneticPr fontId="4"/>
  </si>
  <si>
    <t>福祉用具貸与</t>
    <rPh sb="0" eb="4">
      <t>フクシヨウグ</t>
    </rPh>
    <rPh sb="4" eb="6">
      <t>タイヨ</t>
    </rPh>
    <phoneticPr fontId="4"/>
  </si>
  <si>
    <r>
      <t>車両燃料費申請事業所</t>
    </r>
    <r>
      <rPr>
        <sz val="14"/>
        <rFont val="ＭＳ ゴシック"/>
        <family val="3"/>
        <charset val="128"/>
      </rPr>
      <t>一覧表</t>
    </r>
    <rPh sb="0" eb="5">
      <t>シャリョウネンリョウヒ</t>
    </rPh>
    <phoneticPr fontId="2"/>
  </si>
  <si>
    <t>③車両燃料費交付申請額（請求額）</t>
    <rPh sb="1" eb="3">
      <t>シャリョウ</t>
    </rPh>
    <rPh sb="3" eb="6">
      <t>ネンリョウヒ</t>
    </rPh>
    <rPh sb="6" eb="8">
      <t>コウフ</t>
    </rPh>
    <rPh sb="8" eb="11">
      <t>シンセイガク</t>
    </rPh>
    <rPh sb="12" eb="14">
      <t>セイキュウ</t>
    </rPh>
    <rPh sb="14" eb="15">
      <t>ガク</t>
    </rPh>
    <phoneticPr fontId="6"/>
  </si>
  <si>
    <t>入所定員</t>
    <rPh sb="0" eb="2">
      <t>ニュウショ</t>
    </rPh>
    <rPh sb="2" eb="4">
      <t>テイイン</t>
    </rPh>
    <phoneticPr fontId="2"/>
  </si>
  <si>
    <t>利用定員</t>
    <rPh sb="0" eb="2">
      <t>リヨウ</t>
    </rPh>
    <rPh sb="2" eb="4">
      <t>テイイン</t>
    </rPh>
    <phoneticPr fontId="2"/>
  </si>
  <si>
    <t>交付申請額（請求額）計（①＋②＋③＋④＋⑤）</t>
    <rPh sb="0" eb="2">
      <t>コウフ</t>
    </rPh>
    <rPh sb="2" eb="5">
      <t>シンセイガク</t>
    </rPh>
    <rPh sb="6" eb="8">
      <t>セイキュウ</t>
    </rPh>
    <rPh sb="8" eb="9">
      <t>ガク</t>
    </rPh>
    <rPh sb="10" eb="11">
      <t>ケイ</t>
    </rPh>
    <phoneticPr fontId="6"/>
  </si>
  <si>
    <r>
      <t>食材料費申請事業所</t>
    </r>
    <r>
      <rPr>
        <sz val="14"/>
        <rFont val="ＭＳ ゴシック"/>
        <family val="3"/>
        <charset val="128"/>
      </rPr>
      <t>一覧表</t>
    </r>
    <r>
      <rPr>
        <sz val="14"/>
        <rFont val="ＭＳ ゴシック"/>
        <family val="2"/>
        <charset val="128"/>
      </rPr>
      <t>（施設・居住・短期入所系）</t>
    </r>
    <rPh sb="0" eb="1">
      <t>ショク</t>
    </rPh>
    <rPh sb="1" eb="4">
      <t>ザイリョウヒ</t>
    </rPh>
    <rPh sb="4" eb="6">
      <t>シンセイ</t>
    </rPh>
    <rPh sb="6" eb="9">
      <t>ジギョウショ</t>
    </rPh>
    <rPh sb="9" eb="12">
      <t>イチランヒョウ</t>
    </rPh>
    <rPh sb="13" eb="15">
      <t>シセツ</t>
    </rPh>
    <rPh sb="16" eb="18">
      <t>キョジュウ</t>
    </rPh>
    <rPh sb="19" eb="21">
      <t>タンキ</t>
    </rPh>
    <rPh sb="21" eb="23">
      <t>ニュウショ</t>
    </rPh>
    <rPh sb="23" eb="24">
      <t>ケイ</t>
    </rPh>
    <phoneticPr fontId="2"/>
  </si>
  <si>
    <r>
      <t>食材料費申請事業所</t>
    </r>
    <r>
      <rPr>
        <sz val="14"/>
        <rFont val="ＭＳ ゴシック"/>
        <family val="3"/>
        <charset val="128"/>
      </rPr>
      <t>一覧表</t>
    </r>
    <r>
      <rPr>
        <sz val="14"/>
        <rFont val="ＭＳ ゴシック"/>
        <family val="2"/>
        <charset val="128"/>
      </rPr>
      <t>（通所系）</t>
    </r>
    <rPh sb="0" eb="1">
      <t>ショク</t>
    </rPh>
    <rPh sb="1" eb="4">
      <t>ザイリョウヒ</t>
    </rPh>
    <rPh sb="4" eb="6">
      <t>シンセイ</t>
    </rPh>
    <rPh sb="6" eb="9">
      <t>ジギョウショ</t>
    </rPh>
    <rPh sb="9" eb="12">
      <t>イチランヒョウ</t>
    </rPh>
    <rPh sb="13" eb="15">
      <t>ツウショ</t>
    </rPh>
    <rPh sb="15" eb="16">
      <t>ケイ</t>
    </rPh>
    <phoneticPr fontId="2"/>
  </si>
  <si>
    <t>光熱費申請（施設・居住系）に係る事業所数※</t>
    <rPh sb="0" eb="3">
      <t>コウネツヒ</t>
    </rPh>
    <rPh sb="3" eb="5">
      <t>シンセイ</t>
    </rPh>
    <rPh sb="6" eb="8">
      <t>シセツ</t>
    </rPh>
    <rPh sb="9" eb="11">
      <t>キョジュウ</t>
    </rPh>
    <rPh sb="11" eb="12">
      <t>ケイ</t>
    </rPh>
    <rPh sb="14" eb="15">
      <t>カカ</t>
    </rPh>
    <rPh sb="16" eb="19">
      <t>ジギョウショ</t>
    </rPh>
    <rPh sb="19" eb="20">
      <t>スウ</t>
    </rPh>
    <phoneticPr fontId="6"/>
  </si>
  <si>
    <t>光熱費申請（短期入所・通所・訪問系）に係る事業所数※</t>
    <rPh sb="0" eb="3">
      <t>コウネツヒ</t>
    </rPh>
    <rPh sb="3" eb="5">
      <t>シンセイ</t>
    </rPh>
    <rPh sb="6" eb="8">
      <t>タンキ</t>
    </rPh>
    <rPh sb="8" eb="10">
      <t>ニュウショ</t>
    </rPh>
    <rPh sb="11" eb="13">
      <t>ツウショ</t>
    </rPh>
    <rPh sb="14" eb="17">
      <t>ホウモンケイ</t>
    </rPh>
    <rPh sb="19" eb="20">
      <t>カカ</t>
    </rPh>
    <rPh sb="21" eb="24">
      <t>ジギョウショ</t>
    </rPh>
    <rPh sb="24" eb="25">
      <t>スウ</t>
    </rPh>
    <phoneticPr fontId="6"/>
  </si>
  <si>
    <t>食材料費申請（施設・居住・短期入所系）に係る事業所数※</t>
    <rPh sb="0" eb="1">
      <t>ショク</t>
    </rPh>
    <rPh sb="1" eb="4">
      <t>ザイリョウヒ</t>
    </rPh>
    <rPh sb="4" eb="6">
      <t>シンセイ</t>
    </rPh>
    <rPh sb="7" eb="9">
      <t>シセツ</t>
    </rPh>
    <rPh sb="10" eb="12">
      <t>キョジュウ</t>
    </rPh>
    <rPh sb="13" eb="17">
      <t>タンキニュウショ</t>
    </rPh>
    <rPh sb="17" eb="18">
      <t>ケイ</t>
    </rPh>
    <rPh sb="20" eb="21">
      <t>カカ</t>
    </rPh>
    <rPh sb="22" eb="25">
      <t>ジギョウショ</t>
    </rPh>
    <rPh sb="25" eb="26">
      <t>スウ</t>
    </rPh>
    <phoneticPr fontId="6"/>
  </si>
  <si>
    <t>④食材料費（施設・居住・短期入所系）交付申請額（請求額）</t>
    <rPh sb="1" eb="2">
      <t>ショク</t>
    </rPh>
    <rPh sb="2" eb="5">
      <t>ザイリョウヒ</t>
    </rPh>
    <rPh sb="6" eb="8">
      <t>シセツ</t>
    </rPh>
    <rPh sb="9" eb="11">
      <t>キョジュウ</t>
    </rPh>
    <rPh sb="12" eb="16">
      <t>タンキニュウショ</t>
    </rPh>
    <rPh sb="16" eb="17">
      <t>ケイ</t>
    </rPh>
    <rPh sb="18" eb="20">
      <t>コウフ</t>
    </rPh>
    <rPh sb="20" eb="23">
      <t>シンセイガク</t>
    </rPh>
    <rPh sb="24" eb="26">
      <t>セイキュウ</t>
    </rPh>
    <rPh sb="26" eb="27">
      <t>ガク</t>
    </rPh>
    <phoneticPr fontId="6"/>
  </si>
  <si>
    <t>食材料費申請（通所系）に係る事業所数※</t>
    <rPh sb="0" eb="1">
      <t>ショク</t>
    </rPh>
    <rPh sb="1" eb="4">
      <t>ザイリョウヒ</t>
    </rPh>
    <rPh sb="4" eb="6">
      <t>シンセイ</t>
    </rPh>
    <rPh sb="7" eb="9">
      <t>ツウショ</t>
    </rPh>
    <rPh sb="9" eb="10">
      <t>ケイ</t>
    </rPh>
    <rPh sb="12" eb="13">
      <t>カカ</t>
    </rPh>
    <rPh sb="14" eb="17">
      <t>ジギョウショ</t>
    </rPh>
    <rPh sb="17" eb="18">
      <t>スウ</t>
    </rPh>
    <phoneticPr fontId="6"/>
  </si>
  <si>
    <t>⑤食材料費（通所系）交付申請額（請求額）</t>
    <rPh sb="1" eb="2">
      <t>ショク</t>
    </rPh>
    <rPh sb="2" eb="5">
      <t>ザイリョウヒ</t>
    </rPh>
    <rPh sb="6" eb="8">
      <t>ツウショ</t>
    </rPh>
    <rPh sb="8" eb="9">
      <t>ケイ</t>
    </rPh>
    <rPh sb="10" eb="12">
      <t>コウフ</t>
    </rPh>
    <rPh sb="12" eb="15">
      <t>シンセイガク</t>
    </rPh>
    <rPh sb="16" eb="18">
      <t>セイキュウ</t>
    </rPh>
    <rPh sb="18" eb="19">
      <t>ガク</t>
    </rPh>
    <phoneticPr fontId="6"/>
  </si>
  <si>
    <t>①光熱費（施設・居住系）交付申請額（請求額）</t>
    <rPh sb="1" eb="4">
      <t>コウネツヒ</t>
    </rPh>
    <rPh sb="5" eb="7">
      <t>シセツ</t>
    </rPh>
    <rPh sb="8" eb="10">
      <t>キョジュウ</t>
    </rPh>
    <rPh sb="10" eb="11">
      <t>ケイ</t>
    </rPh>
    <rPh sb="12" eb="14">
      <t>コウフ</t>
    </rPh>
    <rPh sb="14" eb="17">
      <t>シンセイガク</t>
    </rPh>
    <rPh sb="18" eb="20">
      <t>セイキュウ</t>
    </rPh>
    <rPh sb="20" eb="21">
      <t>ガク</t>
    </rPh>
    <phoneticPr fontId="6"/>
  </si>
  <si>
    <t>②光熱費（短期入所・通所・訪問系）交付申請額（請求額）</t>
    <rPh sb="1" eb="4">
      <t>コウネツヒ</t>
    </rPh>
    <rPh sb="5" eb="7">
      <t>タンキ</t>
    </rPh>
    <rPh sb="7" eb="9">
      <t>ニュウショ</t>
    </rPh>
    <rPh sb="10" eb="12">
      <t>ツウショ</t>
    </rPh>
    <rPh sb="13" eb="16">
      <t>ホウモンケイ</t>
    </rPh>
    <rPh sb="17" eb="19">
      <t>コウフ</t>
    </rPh>
    <rPh sb="19" eb="22">
      <t>シンセイガク</t>
    </rPh>
    <rPh sb="23" eb="25">
      <t>セイキュウ</t>
    </rPh>
    <rPh sb="25" eb="26">
      <t>ガク</t>
    </rPh>
    <phoneticPr fontId="6"/>
  </si>
  <si>
    <t>各シートにジャンプ</t>
    <rPh sb="0" eb="1">
      <t>カク</t>
    </rPh>
    <phoneticPr fontId="2"/>
  </si>
  <si>
    <t>対象施設</t>
    <rPh sb="0" eb="2">
      <t>タイショウ</t>
    </rPh>
    <rPh sb="2" eb="4">
      <t>シセツ</t>
    </rPh>
    <phoneticPr fontId="2"/>
  </si>
  <si>
    <t>対象経費</t>
    <rPh sb="0" eb="2">
      <t>タイショウ</t>
    </rPh>
    <rPh sb="2" eb="4">
      <t>ケイヒ</t>
    </rPh>
    <phoneticPr fontId="2"/>
  </si>
  <si>
    <t>施設・居住系</t>
    <phoneticPr fontId="2"/>
  </si>
  <si>
    <t>短期入所・通所・訪問系</t>
    <phoneticPr fontId="2"/>
  </si>
  <si>
    <t>施設・居住・短期入所系</t>
    <phoneticPr fontId="2"/>
  </si>
  <si>
    <t>通所系</t>
    <phoneticPr fontId="2"/>
  </si>
  <si>
    <t>共通</t>
    <rPh sb="0" eb="2">
      <t>キョウツウ</t>
    </rPh>
    <phoneticPr fontId="2"/>
  </si>
  <si>
    <t>光熱水費</t>
    <rPh sb="0" eb="4">
      <t>コウネツスイヒ</t>
    </rPh>
    <phoneticPr fontId="2"/>
  </si>
  <si>
    <t>自動車燃料費</t>
    <rPh sb="0" eb="3">
      <t>ジドウシャ</t>
    </rPh>
    <rPh sb="3" eb="6">
      <t>ネンリョウヒ</t>
    </rPh>
    <phoneticPr fontId="2"/>
  </si>
  <si>
    <t>食材料費</t>
    <rPh sb="0" eb="4">
      <t>ショクザイリョウヒ</t>
    </rPh>
    <phoneticPr fontId="2"/>
  </si>
  <si>
    <t>様式名</t>
    <rPh sb="0" eb="2">
      <t>ヨウシキ</t>
    </rPh>
    <rPh sb="2" eb="3">
      <t>メイ</t>
    </rPh>
    <phoneticPr fontId="2"/>
  </si>
  <si>
    <t>法人交付申請額（請求額）　合計</t>
    <rPh sb="2" eb="4">
      <t>コウフ</t>
    </rPh>
    <rPh sb="4" eb="7">
      <t>シンセイガク</t>
    </rPh>
    <rPh sb="8" eb="10">
      <t>セイキュウ</t>
    </rPh>
    <rPh sb="10" eb="11">
      <t>ガク</t>
    </rPh>
    <rPh sb="13" eb="14">
      <t>ゴウ</t>
    </rPh>
    <rPh sb="14" eb="15">
      <t>ケイ</t>
    </rPh>
    <phoneticPr fontId="6"/>
  </si>
  <si>
    <t>申請内容</t>
    <rPh sb="0" eb="2">
      <t>シンセイ</t>
    </rPh>
    <rPh sb="2" eb="4">
      <t>ナイヨウ</t>
    </rPh>
    <phoneticPr fontId="2"/>
  </si>
  <si>
    <t>令和７年度栃木県老人福祉施設協議会介護施設等エネルギー価格等
高騰対策支援助成金交付申請書（実績報告書兼請求書）</t>
    <rPh sb="0" eb="2">
      <t>レイワ</t>
    </rPh>
    <rPh sb="3" eb="5">
      <t>ネンド</t>
    </rPh>
    <rPh sb="5" eb="8">
      <t>トチギケン</t>
    </rPh>
    <rPh sb="8" eb="10">
      <t>ロウジン</t>
    </rPh>
    <rPh sb="10" eb="12">
      <t>フクシ</t>
    </rPh>
    <rPh sb="12" eb="14">
      <t>シセツ</t>
    </rPh>
    <rPh sb="14" eb="17">
      <t>キョウギカイ</t>
    </rPh>
    <rPh sb="17" eb="19">
      <t>カイゴ</t>
    </rPh>
    <rPh sb="19" eb="21">
      <t>シセツ</t>
    </rPh>
    <rPh sb="21" eb="22">
      <t>トウ</t>
    </rPh>
    <rPh sb="27" eb="30">
      <t>カカクトウ</t>
    </rPh>
    <rPh sb="40" eb="41">
      <t>コウ</t>
    </rPh>
    <rPh sb="41" eb="42">
      <t>ツキ</t>
    </rPh>
    <rPh sb="42" eb="43">
      <t>サル</t>
    </rPh>
    <rPh sb="43" eb="44">
      <t>ショウ</t>
    </rPh>
    <rPh sb="44" eb="45">
      <t>ショ</t>
    </rPh>
    <rPh sb="46" eb="48">
      <t>ジッセキ</t>
    </rPh>
    <rPh sb="48" eb="51">
      <t>ホウコクショ</t>
    </rPh>
    <rPh sb="51" eb="52">
      <t>ケン</t>
    </rPh>
    <rPh sb="52" eb="55">
      <t>セイキュウショ</t>
    </rPh>
    <phoneticPr fontId="6"/>
  </si>
  <si>
    <t>　このことについて、令和７年度栃木県老人福祉施設協議会介護施設等エネルギー価格等高騰対策支援助成金を下記のとおり交付されるよう、令和７年度栃木県老人福祉施設協議会介護施設等エネルギー価格等高騰対策支援助成金交付要領第３条の規定により、別紙を添えて申請及び実績を報告します。
　併せて、当該助成金を交付されるよう請求しますので、振込は下記振込先情報に記載の口座までお願いします。</t>
    <rPh sb="10" eb="12">
      <t>レイワ</t>
    </rPh>
    <rPh sb="13" eb="15">
      <t>ネンド</t>
    </rPh>
    <rPh sb="37" eb="40">
      <t>カカクトウ</t>
    </rPh>
    <rPh sb="56" eb="58">
      <t>コウフ</t>
    </rPh>
    <rPh sb="64" eb="66">
      <t>レイワ</t>
    </rPh>
    <rPh sb="67" eb="69">
      <t>ネンド</t>
    </rPh>
    <rPh sb="91" eb="94">
      <t>カカクトウ</t>
    </rPh>
    <rPh sb="107" eb="108">
      <t>ダイ</t>
    </rPh>
    <rPh sb="109" eb="110">
      <t>ジョウ</t>
    </rPh>
    <rPh sb="111" eb="113">
      <t>キテイ</t>
    </rPh>
    <rPh sb="117" eb="119">
      <t>ベッシ</t>
    </rPh>
    <rPh sb="120" eb="121">
      <t>ソ</t>
    </rPh>
    <rPh sb="123" eb="125">
      <t>シンセイ</t>
    </rPh>
    <rPh sb="125" eb="126">
      <t>オヨ</t>
    </rPh>
    <rPh sb="127" eb="129">
      <t>ジッセキ</t>
    </rPh>
    <rPh sb="130" eb="132">
      <t>ホウコク</t>
    </rPh>
    <rPh sb="138" eb="139">
      <t>アワ</t>
    </rPh>
    <rPh sb="142" eb="144">
      <t>トウガイ</t>
    </rPh>
    <rPh sb="144" eb="147">
      <t>ジョセイキン</t>
    </rPh>
    <rPh sb="148" eb="150">
      <t>コウフ</t>
    </rPh>
    <rPh sb="155" eb="157">
      <t>セイキュウ</t>
    </rPh>
    <phoneticPr fontId="6"/>
  </si>
  <si>
    <t>【積算内訳】</t>
    <rPh sb="1" eb="3">
      <t>セキサン</t>
    </rPh>
    <rPh sb="3" eb="5">
      <t>ウチワケ</t>
    </rPh>
    <phoneticPr fontId="4"/>
  </si>
  <si>
    <t>１　補助金</t>
    <rPh sb="2" eb="5">
      <t>ホジョキン</t>
    </rPh>
    <phoneticPr fontId="4"/>
  </si>
  <si>
    <t>訪問系</t>
    <rPh sb="0" eb="2">
      <t>ホウモン</t>
    </rPh>
    <rPh sb="2" eb="3">
      <t>ケイ</t>
    </rPh>
    <phoneticPr fontId="4"/>
  </si>
  <si>
    <t>通所系</t>
    <rPh sb="0" eb="2">
      <t>ツウショ</t>
    </rPh>
    <rPh sb="2" eb="3">
      <t>ケイ</t>
    </rPh>
    <phoneticPr fontId="4"/>
  </si>
  <si>
    <t>複合型</t>
    <rPh sb="0" eb="3">
      <t>フクゴウガタ</t>
    </rPh>
    <phoneticPr fontId="4"/>
  </si>
  <si>
    <t>短期</t>
    <rPh sb="0" eb="2">
      <t>タンキ</t>
    </rPh>
    <phoneticPr fontId="4"/>
  </si>
  <si>
    <t>入所・居住</t>
    <rPh sb="0" eb="2">
      <t>ニュウショ</t>
    </rPh>
    <rPh sb="3" eb="5">
      <t>キョジュウ</t>
    </rPh>
    <phoneticPr fontId="4"/>
  </si>
  <si>
    <t>有料老人ホーム（特定除く。）</t>
    <rPh sb="0" eb="2">
      <t>ユウリョウ</t>
    </rPh>
    <rPh sb="2" eb="4">
      <t>ロウジン</t>
    </rPh>
    <rPh sb="8" eb="10">
      <t>トクテイ</t>
    </rPh>
    <rPh sb="10" eb="11">
      <t>ノゾ</t>
    </rPh>
    <phoneticPr fontId="4"/>
  </si>
  <si>
    <t>サービス付き高齢者向け住宅（特定除く。）</t>
    <rPh sb="4" eb="5">
      <t>ツ</t>
    </rPh>
    <rPh sb="6" eb="9">
      <t>コウレイシャ</t>
    </rPh>
    <rPh sb="9" eb="10">
      <t>ム</t>
    </rPh>
    <rPh sb="11" eb="13">
      <t>ジュウタク</t>
    </rPh>
    <rPh sb="14" eb="16">
      <t>トクテイ</t>
    </rPh>
    <rPh sb="16" eb="17">
      <t>ノゾ</t>
    </rPh>
    <phoneticPr fontId="4"/>
  </si>
  <si>
    <t>光熱費単価
（通年）</t>
    <rPh sb="0" eb="3">
      <t>コウネツヒ</t>
    </rPh>
    <rPh sb="3" eb="5">
      <t>タンカ</t>
    </rPh>
    <rPh sb="7" eb="9">
      <t>ツウネン</t>
    </rPh>
    <phoneticPr fontId="4"/>
  </si>
  <si>
    <t>光熱費単価
（下半期のみ）</t>
    <rPh sb="0" eb="3">
      <t>コウネツヒ</t>
    </rPh>
    <rPh sb="3" eb="5">
      <t>タンカ</t>
    </rPh>
    <rPh sb="7" eb="10">
      <t>シモハンキ</t>
    </rPh>
    <phoneticPr fontId="4"/>
  </si>
  <si>
    <t>食費単価
（通年）</t>
    <rPh sb="0" eb="2">
      <t>ショクヒ</t>
    </rPh>
    <rPh sb="2" eb="4">
      <t>タンカ</t>
    </rPh>
    <rPh sb="6" eb="8">
      <t>ツウネン</t>
    </rPh>
    <phoneticPr fontId="4"/>
  </si>
  <si>
    <t>食費単価
（下半期のみ）</t>
    <rPh sb="0" eb="2">
      <t>ショクヒ</t>
    </rPh>
    <rPh sb="2" eb="4">
      <t>タンカ</t>
    </rPh>
    <rPh sb="6" eb="9">
      <t>シモハンキ</t>
    </rPh>
    <phoneticPr fontId="4"/>
  </si>
  <si>
    <t>車両燃料費単価
（通年）</t>
    <rPh sb="0" eb="2">
      <t>シャリョウ</t>
    </rPh>
    <rPh sb="2" eb="5">
      <t>ネンリョウヒ</t>
    </rPh>
    <rPh sb="5" eb="7">
      <t>タンカ</t>
    </rPh>
    <rPh sb="9" eb="11">
      <t>ツウネン</t>
    </rPh>
    <phoneticPr fontId="4"/>
  </si>
  <si>
    <t>車両燃料費単価
（下半期のみ）</t>
    <rPh sb="0" eb="2">
      <t>シャリョウ</t>
    </rPh>
    <rPh sb="2" eb="5">
      <t>ネンリョウヒ</t>
    </rPh>
    <rPh sb="5" eb="7">
      <t>タンカ</t>
    </rPh>
    <rPh sb="9" eb="12">
      <t>シモハンキ</t>
    </rPh>
    <phoneticPr fontId="4"/>
  </si>
  <si>
    <t>車両燃料費
（上限件数）</t>
    <rPh sb="7" eb="9">
      <t>ジョウゲン</t>
    </rPh>
    <rPh sb="9" eb="11">
      <t>ケンスウ</t>
    </rPh>
    <phoneticPr fontId="2"/>
  </si>
  <si>
    <t>特定施設入居者生活介護</t>
    <rPh sb="0" eb="2">
      <t>トクテイ</t>
    </rPh>
    <rPh sb="2" eb="4">
      <t>シセツ</t>
    </rPh>
    <rPh sb="4" eb="7">
      <t>ニュウキョシャ</t>
    </rPh>
    <rPh sb="7" eb="9">
      <t>セイカツ</t>
    </rPh>
    <rPh sb="9" eb="11">
      <t>カイゴ</t>
    </rPh>
    <phoneticPr fontId="4"/>
  </si>
  <si>
    <t>基準額（単価）</t>
    <rPh sb="0" eb="2">
      <t>キジュン</t>
    </rPh>
    <rPh sb="2" eb="3">
      <t>ガク</t>
    </rPh>
    <rPh sb="4" eb="6">
      <t>タンカ</t>
    </rPh>
    <phoneticPr fontId="6"/>
  </si>
  <si>
    <t>＜集計用＞</t>
    <rPh sb="1" eb="3">
      <t>シュウケイ</t>
    </rPh>
    <rPh sb="3" eb="4">
      <t>ヨウ</t>
    </rPh>
    <phoneticPr fontId="2"/>
  </si>
  <si>
    <t>居宅介護支援</t>
    <rPh sb="0" eb="2">
      <t>キョタク</t>
    </rPh>
    <rPh sb="2" eb="4">
      <t>カイゴ</t>
    </rPh>
    <rPh sb="4" eb="6">
      <t>シエン</t>
    </rPh>
    <phoneticPr fontId="4"/>
  </si>
  <si>
    <t>看護小規模多機能型居宅介護（複合型サービス）</t>
    <rPh sb="0" eb="2">
      <t>カンゴ</t>
    </rPh>
    <rPh sb="2" eb="5">
      <t>ショウキボ</t>
    </rPh>
    <rPh sb="5" eb="9">
      <t>タキノウガタ</t>
    </rPh>
    <rPh sb="9" eb="11">
      <t>キョタク</t>
    </rPh>
    <rPh sb="11" eb="13">
      <t>カイゴ</t>
    </rPh>
    <rPh sb="14" eb="17">
      <t>フクゴウガタ</t>
    </rPh>
    <phoneticPr fontId="4"/>
  </si>
  <si>
    <t>通年</t>
    <rPh sb="0" eb="2">
      <t>ツウネン</t>
    </rPh>
    <phoneticPr fontId="2"/>
  </si>
  <si>
    <t>下半期</t>
    <rPh sb="0" eb="3">
      <t>シモハンキ</t>
    </rPh>
    <phoneticPr fontId="2"/>
  </si>
  <si>
    <t>項目名</t>
    <rPh sb="0" eb="2">
      <t>コウモク</t>
    </rPh>
    <rPh sb="2" eb="3">
      <t>メイ</t>
    </rPh>
    <phoneticPr fontId="2"/>
  </si>
  <si>
    <t>集計結果</t>
    <rPh sb="0" eb="2">
      <t>シュウケイ</t>
    </rPh>
    <rPh sb="2" eb="4">
      <t>ケッカ</t>
    </rPh>
    <phoneticPr fontId="2"/>
  </si>
  <si>
    <t>判定</t>
    <rPh sb="0" eb="2">
      <t>ハンテイ</t>
    </rPh>
    <phoneticPr fontId="2"/>
  </si>
  <si>
    <t>①事業所・サービスの数</t>
    <rPh sb="1" eb="4">
      <t>ジギョウショ</t>
    </rPh>
    <rPh sb="10" eb="11">
      <t>カズ</t>
    </rPh>
    <phoneticPr fontId="2"/>
  </si>
  <si>
    <t>②申請額の合計</t>
    <rPh sb="1" eb="3">
      <t>シンセイ</t>
    </rPh>
    <rPh sb="3" eb="4">
      <t>ガク</t>
    </rPh>
    <rPh sb="5" eb="7">
      <t>ゴウケイ</t>
    </rPh>
    <phoneticPr fontId="2"/>
  </si>
  <si>
    <t>様式名</t>
    <rPh sb="0" eb="2">
      <t>ヨウシキ</t>
    </rPh>
    <rPh sb="2" eb="3">
      <t>メイ</t>
    </rPh>
    <phoneticPr fontId="2"/>
  </si>
  <si>
    <t>別記様式
３－１－１(２)</t>
    <rPh sb="0" eb="2">
      <t>ベッキ</t>
    </rPh>
    <rPh sb="2" eb="4">
      <t>ヨウシキ</t>
    </rPh>
    <phoneticPr fontId="2"/>
  </si>
  <si>
    <t>別記様式
３－２－１(２)</t>
    <rPh sb="0" eb="2">
      <t>ベッキ</t>
    </rPh>
    <rPh sb="2" eb="4">
      <t>ヨウシキ</t>
    </rPh>
    <phoneticPr fontId="2"/>
  </si>
  <si>
    <t>③重複申請の数</t>
    <rPh sb="1" eb="3">
      <t>チョウフク</t>
    </rPh>
    <rPh sb="3" eb="5">
      <t>シンセイ</t>
    </rPh>
    <rPh sb="6" eb="7">
      <t>カズ</t>
    </rPh>
    <phoneticPr fontId="2"/>
  </si>
  <si>
    <t>④記載漏れの有無</t>
    <rPh sb="1" eb="3">
      <t>キサイ</t>
    </rPh>
    <rPh sb="3" eb="4">
      <t>モ</t>
    </rPh>
    <rPh sb="6" eb="8">
      <t>ウム</t>
    </rPh>
    <phoneticPr fontId="2"/>
  </si>
  <si>
    <t>申請上限数</t>
    <rPh sb="0" eb="2">
      <t>シンセイ</t>
    </rPh>
    <rPh sb="2" eb="5">
      <t>ジョウゲンスウ</t>
    </rPh>
    <phoneticPr fontId="2"/>
  </si>
  <si>
    <t>上限超過チェック</t>
    <rPh sb="0" eb="2">
      <t>ジョウゲン</t>
    </rPh>
    <rPh sb="2" eb="4">
      <t>チョウカ</t>
    </rPh>
    <phoneticPr fontId="2"/>
  </si>
  <si>
    <t>③重複申請（事業所）の数</t>
    <rPh sb="1" eb="3">
      <t>チョウフク</t>
    </rPh>
    <rPh sb="3" eb="5">
      <t>シンセイ</t>
    </rPh>
    <rPh sb="6" eb="9">
      <t>ジギョウショ</t>
    </rPh>
    <rPh sb="11" eb="12">
      <t>カズ</t>
    </rPh>
    <phoneticPr fontId="2"/>
  </si>
  <si>
    <t>④重複申請（車両）の数</t>
    <rPh sb="1" eb="3">
      <t>チョウフク</t>
    </rPh>
    <rPh sb="3" eb="5">
      <t>シンセイ</t>
    </rPh>
    <rPh sb="6" eb="8">
      <t>シャリョウ</t>
    </rPh>
    <rPh sb="10" eb="11">
      <t>カズ</t>
    </rPh>
    <phoneticPr fontId="2"/>
  </si>
  <si>
    <t>⑥記載漏れの有無</t>
    <rPh sb="1" eb="3">
      <t>キサイ</t>
    </rPh>
    <rPh sb="3" eb="4">
      <t>モ</t>
    </rPh>
    <rPh sb="6" eb="8">
      <t>ウム</t>
    </rPh>
    <phoneticPr fontId="2"/>
  </si>
  <si>
    <t>⑤超過申請（車両）の数</t>
    <rPh sb="1" eb="3">
      <t>チョウカ</t>
    </rPh>
    <rPh sb="3" eb="5">
      <t>シンセイ</t>
    </rPh>
    <rPh sb="6" eb="8">
      <t>シャリョウ</t>
    </rPh>
    <rPh sb="10" eb="11">
      <t>カズ</t>
    </rPh>
    <phoneticPr fontId="2"/>
  </si>
  <si>
    <t>＜車両選択肢用＞</t>
    <rPh sb="1" eb="3">
      <t>シャリョウ</t>
    </rPh>
    <rPh sb="3" eb="6">
      <t>センタクシ</t>
    </rPh>
    <rPh sb="6" eb="7">
      <t>ヨウ</t>
    </rPh>
    <phoneticPr fontId="2"/>
  </si>
  <si>
    <t>申請上限</t>
    <rPh sb="0" eb="2">
      <t>シンセイ</t>
    </rPh>
    <rPh sb="2" eb="4">
      <t>ジョウゲン</t>
    </rPh>
    <phoneticPr fontId="2"/>
  </si>
  <si>
    <t>別記様式
1-1-1(2)</t>
    <rPh sb="0" eb="2">
      <t>ベッキ</t>
    </rPh>
    <rPh sb="2" eb="4">
      <t>ヨウシキ</t>
    </rPh>
    <phoneticPr fontId="2"/>
  </si>
  <si>
    <t>別記様式
1-2-1(2)</t>
    <rPh sb="0" eb="2">
      <t>ベッキ</t>
    </rPh>
    <rPh sb="2" eb="4">
      <t>ヨウシキ</t>
    </rPh>
    <phoneticPr fontId="2"/>
  </si>
  <si>
    <t>別記様式
2-1(2)</t>
    <rPh sb="0" eb="2">
      <t>ベッキ</t>
    </rPh>
    <rPh sb="2" eb="4">
      <t>ヨウシキ</t>
    </rPh>
    <phoneticPr fontId="2"/>
  </si>
  <si>
    <r>
      <t>別紙様式1-1-1＜</t>
    </r>
    <r>
      <rPr>
        <sz val="11"/>
        <rFont val="ＭＳ ゴシック"/>
        <family val="3"/>
        <charset val="128"/>
      </rPr>
      <t>令和７年９月までに指定済み</t>
    </r>
    <r>
      <rPr>
        <sz val="11"/>
        <rFont val="ＭＳ 明朝"/>
        <family val="1"/>
        <charset val="128"/>
      </rPr>
      <t>の介護施設等＞</t>
    </r>
    <rPh sb="2" eb="4">
      <t>ヨウシキ</t>
    </rPh>
    <rPh sb="21" eb="22">
      <t>ス</t>
    </rPh>
    <rPh sb="24" eb="26">
      <t>カイゴ</t>
    </rPh>
    <rPh sb="26" eb="28">
      <t>シセツ</t>
    </rPh>
    <rPh sb="28" eb="29">
      <t>トウ</t>
    </rPh>
    <phoneticPr fontId="2"/>
  </si>
  <si>
    <t>別記様式第1</t>
    <phoneticPr fontId="2"/>
  </si>
  <si>
    <t>別紙様式1-1-1</t>
    <phoneticPr fontId="2"/>
  </si>
  <si>
    <t>別紙様式1-1-2</t>
    <phoneticPr fontId="2"/>
  </si>
  <si>
    <t>別紙様式1-2-1</t>
    <phoneticPr fontId="2"/>
  </si>
  <si>
    <t>別紙様式1-2-2</t>
    <phoneticPr fontId="2"/>
  </si>
  <si>
    <t>別紙様式2-1</t>
    <phoneticPr fontId="2"/>
  </si>
  <si>
    <t>別紙様式2-2</t>
    <phoneticPr fontId="2"/>
  </si>
  <si>
    <t>別紙様式3-1-1</t>
    <phoneticPr fontId="2"/>
  </si>
  <si>
    <t>別紙様式3-1-2</t>
    <phoneticPr fontId="2"/>
  </si>
  <si>
    <t>別紙様式3-2-1</t>
    <phoneticPr fontId="2"/>
  </si>
  <si>
    <t>別紙様式3-2-2</t>
    <phoneticPr fontId="2"/>
  </si>
  <si>
    <t>目次</t>
    <rPh sb="0" eb="2">
      <t>モクジ</t>
    </rPh>
    <phoneticPr fontId="2"/>
  </si>
  <si>
    <t>申請書（別記様式第１）</t>
    <phoneticPr fontId="2"/>
  </si>
  <si>
    <t>＜対象経費・対象施設・対象指定等年月日をよく確認し、適切な様式を使用してください。＞</t>
    <phoneticPr fontId="2"/>
  </si>
  <si>
    <t>⑤対象外サービスの有無</t>
  </si>
  <si>
    <t>⑤対象外サービスの有無</t>
    <rPh sb="1" eb="3">
      <t>タイショウ</t>
    </rPh>
    <rPh sb="3" eb="4">
      <t>ガイ</t>
    </rPh>
    <rPh sb="9" eb="11">
      <t>ウム</t>
    </rPh>
    <phoneticPr fontId="2"/>
  </si>
  <si>
    <t>④記載漏れの有無</t>
  </si>
  <si>
    <t>⑤対象外サービスの有無</t>
    <phoneticPr fontId="2"/>
  </si>
  <si>
    <t>判定結果（①～⑤の判定が全て○になること）</t>
  </si>
  <si>
    <t>判定結果（①～⑤の判定が全て○になること）</t>
    <rPh sb="0" eb="2">
      <t>ハンテイ</t>
    </rPh>
    <rPh sb="2" eb="4">
      <t>ケッカ</t>
    </rPh>
    <rPh sb="9" eb="11">
      <t>ハンテイ</t>
    </rPh>
    <rPh sb="12" eb="13">
      <t>スベ</t>
    </rPh>
    <phoneticPr fontId="2"/>
  </si>
  <si>
    <t>⑦対象外サービスの有無</t>
  </si>
  <si>
    <t>⑦対象外サービスの有無</t>
    <rPh sb="1" eb="4">
      <t>タイショウガイ</t>
    </rPh>
    <rPh sb="9" eb="11">
      <t>ウム</t>
    </rPh>
    <phoneticPr fontId="2"/>
  </si>
  <si>
    <t>判定結果（①～⑦の判定が全て○になること）</t>
    <rPh sb="0" eb="2">
      <t>ハンテイ</t>
    </rPh>
    <rPh sb="2" eb="4">
      <t>ケッカ</t>
    </rPh>
    <rPh sb="9" eb="11">
      <t>ハンテイ</t>
    </rPh>
    <rPh sb="12" eb="13">
      <t>スベ</t>
    </rPh>
    <phoneticPr fontId="2"/>
  </si>
  <si>
    <t>⑥記載漏れの有無</t>
  </si>
  <si>
    <r>
      <rPr>
        <sz val="14"/>
        <color rgb="FFFF0000"/>
        <rFont val="ＭＳ 明朝"/>
        <family val="1"/>
        <charset val="128"/>
      </rPr>
      <t>★　</t>
    </r>
    <r>
      <rPr>
        <sz val="14"/>
        <rFont val="ＭＳ 明朝"/>
        <family val="1"/>
        <charset val="128"/>
      </rPr>
      <t>法人番号</t>
    </r>
    <rPh sb="2" eb="3">
      <t>ホウ</t>
    </rPh>
    <rPh sb="3" eb="4">
      <t>ヒト</t>
    </rPh>
    <rPh sb="4" eb="5">
      <t>バン</t>
    </rPh>
    <rPh sb="5" eb="6">
      <t>ゴウ</t>
    </rPh>
    <phoneticPr fontId="6"/>
  </si>
  <si>
    <r>
      <rPr>
        <sz val="14"/>
        <color rgb="FFFF0000"/>
        <rFont val="ＭＳ 明朝"/>
        <family val="1"/>
        <charset val="128"/>
      </rPr>
      <t>★　</t>
    </r>
    <r>
      <rPr>
        <sz val="14"/>
        <rFont val="ＭＳ 明朝"/>
        <family val="1"/>
        <charset val="128"/>
      </rPr>
      <t>申請者</t>
    </r>
    <rPh sb="2" eb="3">
      <t>サル</t>
    </rPh>
    <rPh sb="3" eb="4">
      <t>ショウ</t>
    </rPh>
    <rPh sb="4" eb="5">
      <t>モノ</t>
    </rPh>
    <phoneticPr fontId="6"/>
  </si>
  <si>
    <r>
      <rPr>
        <sz val="14"/>
        <color rgb="FFFF0000"/>
        <rFont val="ＭＳ 明朝"/>
        <family val="1"/>
        <charset val="128"/>
      </rPr>
      <t>★　</t>
    </r>
    <r>
      <rPr>
        <sz val="14"/>
        <rFont val="ＭＳ 明朝"/>
        <family val="1"/>
        <charset val="128"/>
      </rPr>
      <t>法人等所在地</t>
    </r>
    <rPh sb="2" eb="4">
      <t>ホウジン</t>
    </rPh>
    <rPh sb="4" eb="5">
      <t>トウ</t>
    </rPh>
    <rPh sb="5" eb="8">
      <t>ショザイチ</t>
    </rPh>
    <phoneticPr fontId="6"/>
  </si>
  <si>
    <r>
      <rPr>
        <sz val="14"/>
        <color rgb="FFFF0000"/>
        <rFont val="ＭＳ 明朝"/>
        <family val="1"/>
        <charset val="128"/>
      </rPr>
      <t>★　</t>
    </r>
    <r>
      <rPr>
        <sz val="14"/>
        <rFont val="ＭＳ 明朝"/>
        <family val="1"/>
        <charset val="128"/>
      </rPr>
      <t>代表者職名</t>
    </r>
    <rPh sb="2" eb="5">
      <t>ダイヒョウシャ</t>
    </rPh>
    <rPh sb="5" eb="7">
      <t>ショクメイ</t>
    </rPh>
    <phoneticPr fontId="6"/>
  </si>
  <si>
    <r>
      <rPr>
        <sz val="14"/>
        <color rgb="FFFF0000"/>
        <rFont val="ＭＳ 明朝"/>
        <family val="1"/>
        <charset val="128"/>
      </rPr>
      <t>★　</t>
    </r>
    <r>
      <rPr>
        <sz val="14"/>
        <rFont val="ＭＳ 明朝"/>
        <family val="1"/>
        <charset val="128"/>
      </rPr>
      <t>担当者</t>
    </r>
    <rPh sb="2" eb="3">
      <t>タン</t>
    </rPh>
    <rPh sb="3" eb="4">
      <t>トウ</t>
    </rPh>
    <rPh sb="4" eb="5">
      <t>モノ</t>
    </rPh>
    <phoneticPr fontId="6"/>
  </si>
  <si>
    <r>
      <rPr>
        <sz val="14"/>
        <color rgb="FFFF0000"/>
        <rFont val="ＭＳ 明朝"/>
        <family val="1"/>
        <charset val="128"/>
      </rPr>
      <t>★　</t>
    </r>
    <r>
      <rPr>
        <sz val="14"/>
        <rFont val="ＭＳ 明朝"/>
        <family val="1"/>
        <charset val="128"/>
      </rPr>
      <t>氏名</t>
    </r>
    <rPh sb="2" eb="3">
      <t>シ</t>
    </rPh>
    <rPh sb="3" eb="4">
      <t>ナ</t>
    </rPh>
    <phoneticPr fontId="6"/>
  </si>
  <si>
    <r>
      <rPr>
        <sz val="14"/>
        <color rgb="FFFF0000"/>
        <rFont val="ＭＳ 明朝"/>
        <family val="1"/>
        <charset val="128"/>
      </rPr>
      <t>★　</t>
    </r>
    <r>
      <rPr>
        <sz val="14"/>
        <rFont val="ＭＳ 明朝"/>
        <family val="1"/>
        <charset val="128"/>
      </rPr>
      <t>電話番号</t>
    </r>
    <rPh sb="2" eb="3">
      <t>デン</t>
    </rPh>
    <rPh sb="3" eb="4">
      <t>ハナシ</t>
    </rPh>
    <rPh sb="4" eb="6">
      <t>バンゴウ</t>
    </rPh>
    <phoneticPr fontId="6"/>
  </si>
  <si>
    <r>
      <rPr>
        <sz val="12"/>
        <color rgb="FFFF0000"/>
        <rFont val="ＭＳ 明朝"/>
        <family val="1"/>
        <charset val="128"/>
      </rPr>
      <t>★</t>
    </r>
    <r>
      <rPr>
        <sz val="10"/>
        <color rgb="FFFF0000"/>
        <rFont val="ＭＳ 明朝"/>
        <family val="1"/>
        <charset val="128"/>
      </rPr>
      <t>　</t>
    </r>
    <r>
      <rPr>
        <sz val="10"/>
        <rFont val="ＭＳ 明朝"/>
        <family val="1"/>
        <charset val="128"/>
      </rPr>
      <t>メールアドレス</t>
    </r>
    <r>
      <rPr>
        <sz val="12"/>
        <rFont val="ＭＳ 明朝"/>
        <family val="1"/>
        <charset val="128"/>
      </rPr>
      <t xml:space="preserve">
　</t>
    </r>
    <r>
      <rPr>
        <sz val="8"/>
        <rFont val="ＭＳ 明朝"/>
        <family val="1"/>
        <charset val="128"/>
      </rPr>
      <t>（ない場合はFAX番号）</t>
    </r>
    <rPh sb="14" eb="16">
      <t>バアイ</t>
    </rPh>
    <rPh sb="20" eb="22">
      <t>バンゴウ</t>
    </rPh>
    <phoneticPr fontId="6"/>
  </si>
  <si>
    <r>
      <rPr>
        <sz val="14"/>
        <color rgb="FFFF0000"/>
        <rFont val="ＭＳ 明朝"/>
        <family val="1"/>
        <charset val="128"/>
      </rPr>
      <t>★　</t>
    </r>
    <r>
      <rPr>
        <sz val="14"/>
        <rFont val="ＭＳ 明朝"/>
        <family val="1"/>
        <charset val="128"/>
      </rPr>
      <t>代表者氏名</t>
    </r>
    <rPh sb="2" eb="5">
      <t>ダイヒョウシャ</t>
    </rPh>
    <rPh sb="5" eb="7">
      <t>シメイ</t>
    </rPh>
    <phoneticPr fontId="6"/>
  </si>
  <si>
    <r>
      <rPr>
        <b/>
        <sz val="15"/>
        <color rgb="FFFF0000"/>
        <rFont val="游ゴシック"/>
        <family val="3"/>
        <charset val="128"/>
        <scheme val="minor"/>
      </rPr>
      <t>★</t>
    </r>
    <r>
      <rPr>
        <b/>
        <sz val="15"/>
        <rFont val="游ゴシック"/>
        <family val="3"/>
        <charset val="128"/>
        <scheme val="minor"/>
      </rPr>
      <t>【申立事項】（下記のとおり相違ないことを確認の上、チェックボックスをチェックしてください。全ての項目がチェックされないと交付申請できません。）</t>
    </r>
    <rPh sb="2" eb="3">
      <t>モウ</t>
    </rPh>
    <rPh sb="3" eb="4">
      <t>タ</t>
    </rPh>
    <rPh sb="4" eb="6">
      <t>ジコウ</t>
    </rPh>
    <rPh sb="8" eb="10">
      <t>カキ</t>
    </rPh>
    <rPh sb="14" eb="16">
      <t>ソウイ</t>
    </rPh>
    <rPh sb="21" eb="23">
      <t>カクニン</t>
    </rPh>
    <rPh sb="24" eb="25">
      <t>ウエ</t>
    </rPh>
    <rPh sb="46" eb="47">
      <t>スベ</t>
    </rPh>
    <rPh sb="49" eb="51">
      <t>コウモク</t>
    </rPh>
    <rPh sb="61" eb="63">
      <t>コウフ</t>
    </rPh>
    <rPh sb="63" eb="65">
      <t>シンセイ</t>
    </rPh>
    <phoneticPr fontId="6"/>
  </si>
  <si>
    <r>
      <rPr>
        <sz val="14"/>
        <color rgb="FFFF0000"/>
        <rFont val="ＭＳ 明朝"/>
        <family val="1"/>
        <charset val="128"/>
      </rPr>
      <t>★　</t>
    </r>
    <r>
      <rPr>
        <sz val="14"/>
        <rFont val="ＭＳ 明朝"/>
        <family val="1"/>
        <charset val="128"/>
      </rPr>
      <t>金融機関コード</t>
    </r>
    <rPh sb="2" eb="4">
      <t>キンユウ</t>
    </rPh>
    <rPh sb="4" eb="6">
      <t>キカン</t>
    </rPh>
    <phoneticPr fontId="4"/>
  </si>
  <si>
    <r>
      <rPr>
        <sz val="14"/>
        <color rgb="FFFF0000"/>
        <rFont val="ＭＳ 明朝"/>
        <family val="1"/>
        <charset val="128"/>
      </rPr>
      <t>★　</t>
    </r>
    <r>
      <rPr>
        <sz val="14"/>
        <rFont val="ＭＳ 明朝"/>
        <family val="1"/>
        <charset val="128"/>
      </rPr>
      <t>支店番号</t>
    </r>
    <rPh sb="2" eb="4">
      <t>シテン</t>
    </rPh>
    <rPh sb="4" eb="6">
      <t>バンゴウ</t>
    </rPh>
    <phoneticPr fontId="4"/>
  </si>
  <si>
    <r>
      <rPr>
        <sz val="14"/>
        <color rgb="FFFF0000"/>
        <rFont val="ＭＳ 明朝"/>
        <family val="1"/>
        <charset val="128"/>
      </rPr>
      <t>★　</t>
    </r>
    <r>
      <rPr>
        <sz val="14"/>
        <rFont val="ＭＳ 明朝"/>
        <family val="1"/>
        <charset val="128"/>
      </rPr>
      <t>金融機関名</t>
    </r>
    <rPh sb="2" eb="4">
      <t>キンユウ</t>
    </rPh>
    <rPh sb="4" eb="6">
      <t>キカン</t>
    </rPh>
    <rPh sb="6" eb="7">
      <t>メイ</t>
    </rPh>
    <phoneticPr fontId="4"/>
  </si>
  <si>
    <r>
      <rPr>
        <sz val="14"/>
        <color rgb="FFFF0000"/>
        <rFont val="ＭＳ 明朝"/>
        <family val="1"/>
        <charset val="128"/>
      </rPr>
      <t>★　</t>
    </r>
    <r>
      <rPr>
        <sz val="14"/>
        <rFont val="ＭＳ 明朝"/>
        <family val="1"/>
        <charset val="128"/>
      </rPr>
      <t>店名</t>
    </r>
    <rPh sb="2" eb="3">
      <t>ミセ</t>
    </rPh>
    <rPh sb="3" eb="4">
      <t>ナ</t>
    </rPh>
    <phoneticPr fontId="4"/>
  </si>
  <si>
    <r>
      <rPr>
        <sz val="14"/>
        <color rgb="FFFF0000"/>
        <rFont val="ＭＳ 明朝"/>
        <family val="1"/>
        <charset val="128"/>
      </rPr>
      <t>★　</t>
    </r>
    <r>
      <rPr>
        <sz val="14"/>
        <rFont val="ＭＳ 明朝"/>
        <family val="1"/>
        <charset val="128"/>
      </rPr>
      <t>預金種類</t>
    </r>
    <rPh sb="2" eb="4">
      <t>ヨキン</t>
    </rPh>
    <rPh sb="4" eb="6">
      <t>シュルイ</t>
    </rPh>
    <phoneticPr fontId="4"/>
  </si>
  <si>
    <r>
      <rPr>
        <sz val="14"/>
        <color rgb="FFFF0000"/>
        <rFont val="ＭＳ 明朝"/>
        <family val="1"/>
        <charset val="128"/>
      </rPr>
      <t>★　</t>
    </r>
    <r>
      <rPr>
        <sz val="14"/>
        <rFont val="ＭＳ 明朝"/>
        <family val="1"/>
        <charset val="128"/>
      </rPr>
      <t>口座番号</t>
    </r>
    <rPh sb="2" eb="4">
      <t>コウザ</t>
    </rPh>
    <rPh sb="4" eb="6">
      <t>バンゴウ</t>
    </rPh>
    <phoneticPr fontId="4"/>
  </si>
  <si>
    <r>
      <rPr>
        <sz val="14"/>
        <color rgb="FFFF0000"/>
        <rFont val="ＭＳ 明朝"/>
        <family val="1"/>
        <charset val="128"/>
      </rPr>
      <t>★　</t>
    </r>
    <r>
      <rPr>
        <sz val="14"/>
        <rFont val="ＭＳ 明朝"/>
        <family val="1"/>
        <charset val="128"/>
      </rPr>
      <t>口座名義（ｶﾅ）</t>
    </r>
    <r>
      <rPr>
        <b/>
        <sz val="14"/>
        <rFont val="ＭＳ 明朝"/>
        <family val="1"/>
        <charset val="128"/>
      </rPr>
      <t>※</t>
    </r>
    <rPh sb="2" eb="4">
      <t>コウザ</t>
    </rPh>
    <rPh sb="4" eb="6">
      <t>メイギ</t>
    </rPh>
    <phoneticPr fontId="6"/>
  </si>
  <si>
    <t>★</t>
    <phoneticPr fontId="2"/>
  </si>
  <si>
    <r>
      <t>光熱水費申請事業所</t>
    </r>
    <r>
      <rPr>
        <sz val="14"/>
        <rFont val="ＭＳ ゴシック"/>
        <family val="3"/>
        <charset val="128"/>
      </rPr>
      <t>一覧表</t>
    </r>
    <r>
      <rPr>
        <sz val="14"/>
        <rFont val="ＭＳ ゴシック"/>
        <family val="2"/>
        <charset val="128"/>
      </rPr>
      <t>（施設・居住系）</t>
    </r>
    <rPh sb="0" eb="4">
      <t>コウネツスイヒ</t>
    </rPh>
    <rPh sb="4" eb="6">
      <t>シンセイ</t>
    </rPh>
    <rPh sb="6" eb="9">
      <t>ジギョウショ</t>
    </rPh>
    <rPh sb="9" eb="12">
      <t>イチランヒョウ</t>
    </rPh>
    <rPh sb="13" eb="15">
      <t>シセツ</t>
    </rPh>
    <rPh sb="16" eb="18">
      <t>キョジュウ</t>
    </rPh>
    <rPh sb="18" eb="19">
      <t>ケイ</t>
    </rPh>
    <phoneticPr fontId="2"/>
  </si>
  <si>
    <t>申請する事業所は、令和７年度における運営実績があり、当法人が光熱水費及び食材料費を負担し、介護サービス等の提供に使用するものであること。また、申請する車両は、自らが燃料費を負担し、利用者の輸送・送迎、介護職員等による利用者の居宅等への訪問又は利用者の医療機関への通院を含む介護サービスの提供に使用するものであること。</t>
    <rPh sb="4" eb="7">
      <t>ジギョウショ</t>
    </rPh>
    <rPh sb="9" eb="11">
      <t>レイワ</t>
    </rPh>
    <rPh sb="12" eb="14">
      <t>ネンド</t>
    </rPh>
    <rPh sb="18" eb="20">
      <t>ウンエイ</t>
    </rPh>
    <rPh sb="20" eb="22">
      <t>ジッセキ</t>
    </rPh>
    <rPh sb="26" eb="27">
      <t>トウ</t>
    </rPh>
    <rPh sb="27" eb="29">
      <t>ホウジン</t>
    </rPh>
    <rPh sb="34" eb="35">
      <t>オヨ</t>
    </rPh>
    <rPh sb="36" eb="37">
      <t>ショク</t>
    </rPh>
    <rPh sb="37" eb="40">
      <t>ザイリョウヒ</t>
    </rPh>
    <rPh sb="51" eb="52">
      <t>トウ</t>
    </rPh>
    <phoneticPr fontId="6"/>
  </si>
  <si>
    <t>本年度において、物価高騰の影響による光熱水費の支援、燃油価格高騰の影響による自動車燃料費の支援及び食材料費の支援を目的とした他の補助金等の交付を受けていないこと。また、本支援金における障害区分等の他区分において、同一車両の申請を行わないこと。</t>
    <rPh sb="8" eb="10">
      <t>ブッカ</t>
    </rPh>
    <rPh sb="22" eb="23">
      <t>ネンピ</t>
    </rPh>
    <rPh sb="47" eb="48">
      <t>オヨ</t>
    </rPh>
    <phoneticPr fontId="6"/>
  </si>
  <si>
    <r>
      <t>光熱水費申請事業所</t>
    </r>
    <r>
      <rPr>
        <sz val="14"/>
        <rFont val="ＭＳ ゴシック"/>
        <family val="3"/>
        <charset val="128"/>
      </rPr>
      <t>一覧表</t>
    </r>
    <r>
      <rPr>
        <sz val="14"/>
        <rFont val="ＭＳ ゴシック"/>
        <family val="2"/>
        <charset val="128"/>
      </rPr>
      <t>（短期入所・通所・訪問系）</t>
    </r>
    <rPh sb="0" eb="4">
      <t>コウネツスイヒ</t>
    </rPh>
    <rPh sb="4" eb="6">
      <t>シンセイ</t>
    </rPh>
    <rPh sb="6" eb="9">
      <t>ジギョウショ</t>
    </rPh>
    <rPh sb="9" eb="12">
      <t>イチランヒョウ</t>
    </rPh>
    <rPh sb="13" eb="15">
      <t>タンキ</t>
    </rPh>
    <rPh sb="15" eb="17">
      <t>ニュウショ</t>
    </rPh>
    <rPh sb="18" eb="20">
      <t>ツウショ</t>
    </rPh>
    <rPh sb="21" eb="23">
      <t>ホウモン</t>
    </rPh>
    <rPh sb="23" eb="24">
      <t>ケイ</t>
    </rPh>
    <phoneticPr fontId="2"/>
  </si>
  <si>
    <t>※</t>
    <phoneticPr fontId="2"/>
  </si>
  <si>
    <t>令和７年９月までに指定等済み
（令和７年度以前に指定等済みの事業者を含む）</t>
    <rPh sb="12" eb="13">
      <t>ス</t>
    </rPh>
    <rPh sb="21" eb="23">
      <t>イゼン</t>
    </rPh>
    <rPh sb="27" eb="28">
      <t>ス</t>
    </rPh>
    <rPh sb="30" eb="33">
      <t>ジギョウシャ</t>
    </rPh>
    <rPh sb="34" eb="35">
      <t>フク</t>
    </rPh>
    <phoneticPr fontId="2"/>
  </si>
  <si>
    <t>令和７年10月以降に新たに指定等</t>
    <rPh sb="7" eb="9">
      <t>イコウ</t>
    </rPh>
    <rPh sb="10" eb="11">
      <t>アラ</t>
    </rPh>
    <phoneticPr fontId="2"/>
  </si>
  <si>
    <t>令和７年９月までに指定等済みの施設等</t>
    <rPh sb="0" eb="2">
      <t>レイワ</t>
    </rPh>
    <rPh sb="3" eb="4">
      <t>ネン</t>
    </rPh>
    <rPh sb="5" eb="6">
      <t>ガツ</t>
    </rPh>
    <rPh sb="12" eb="13">
      <t>ス</t>
    </rPh>
    <rPh sb="15" eb="17">
      <t>シセツ</t>
    </rPh>
    <rPh sb="16" eb="17">
      <t>トウ</t>
    </rPh>
    <phoneticPr fontId="2"/>
  </si>
  <si>
    <t>令和７年10月以降に指定等された施設等</t>
    <rPh sb="7" eb="9">
      <t>イコウ</t>
    </rPh>
    <phoneticPr fontId="2"/>
  </si>
  <si>
    <t>法人宛て支援金の振込先として指定等できる口座の情報を入力してください。※通帳の写しを添付してください。</t>
    <rPh sb="2" eb="3">
      <t>ア</t>
    </rPh>
    <rPh sb="36" eb="38">
      <t>ツウチョウ</t>
    </rPh>
    <rPh sb="39" eb="40">
      <t>ウツ</t>
    </rPh>
    <rPh sb="42" eb="44">
      <t>テンプ</t>
    </rPh>
    <phoneticPr fontId="6"/>
  </si>
  <si>
    <t>別紙様式1-2-2＜令和７年10月以降に指定等された施設等＞</t>
    <rPh sb="2" eb="4">
      <t>ヨウシキ</t>
    </rPh>
    <rPh sb="26" eb="28">
      <t>シセツ</t>
    </rPh>
    <rPh sb="28" eb="29">
      <t>トウ</t>
    </rPh>
    <phoneticPr fontId="2"/>
  </si>
  <si>
    <t>別紙様式2-1＜令和７年９月までに指定等済みの施設等＞</t>
    <rPh sb="2" eb="4">
      <t>ヨウシキ</t>
    </rPh>
    <rPh sb="20" eb="21">
      <t>ス</t>
    </rPh>
    <phoneticPr fontId="2"/>
  </si>
  <si>
    <t>別紙様式2-2＜令和７年10月以降に指定等された施設等＞</t>
    <rPh sb="2" eb="4">
      <t>ヨウシキ</t>
    </rPh>
    <rPh sb="15" eb="17">
      <t>イコウ</t>
    </rPh>
    <phoneticPr fontId="2"/>
  </si>
  <si>
    <t>別紙様式3-1-1＜令和７年９月までに指定等済みの施設等＞</t>
    <rPh sb="2" eb="4">
      <t>ヨウシキ</t>
    </rPh>
    <rPh sb="22" eb="23">
      <t>ス</t>
    </rPh>
    <phoneticPr fontId="2"/>
  </si>
  <si>
    <t>別紙様式3-1-2＜令和７年10月以降に指定等された施設等＞</t>
    <rPh sb="2" eb="4">
      <t>ヨウシキ</t>
    </rPh>
    <rPh sb="17" eb="19">
      <t>イコウ</t>
    </rPh>
    <phoneticPr fontId="2"/>
  </si>
  <si>
    <t>別紙様式3-2-1＜令和７年９月までに指定等済みの施設等＞</t>
    <rPh sb="2" eb="4">
      <t>ヨウシキ</t>
    </rPh>
    <rPh sb="22" eb="23">
      <t>ス</t>
    </rPh>
    <phoneticPr fontId="2"/>
  </si>
  <si>
    <t>別紙様式3-2-2＜令和７年10月以降に指定等された施設等＞</t>
    <rPh sb="2" eb="4">
      <t>ヨウシキ</t>
    </rPh>
    <rPh sb="16" eb="18">
      <t>イコウ</t>
    </rPh>
    <phoneticPr fontId="2"/>
  </si>
  <si>
    <t>対象指定等年月日</t>
    <rPh sb="0" eb="2">
      <t>タイショウ</t>
    </rPh>
    <rPh sb="5" eb="8">
      <t>ネンガッピ</t>
    </rPh>
    <phoneticPr fontId="2"/>
  </si>
  <si>
    <t>※事業所ごとの基本情報等を&lt;別紙様式１&gt;「光熱水費申請事業所一覧表」、＜別紙様式２＞「車両燃料費申請事業所一覧表」及び&lt;別紙様式３&gt;「食材料費申請事業所一覧表」に記載してください。
　なお、申請する施設等の種類、サービス及び指定等年月日によって使用する様式が異なりますので、御留意ください。</t>
    <rPh sb="7" eb="9">
      <t>キホン</t>
    </rPh>
    <rPh sb="9" eb="11">
      <t>ジョウホウ</t>
    </rPh>
    <rPh sb="11" eb="12">
      <t>トウ</t>
    </rPh>
    <rPh sb="14" eb="16">
      <t>ベッシ</t>
    </rPh>
    <rPh sb="16" eb="18">
      <t>ヨウシキ</t>
    </rPh>
    <rPh sb="27" eb="30">
      <t>ジギョウショ</t>
    </rPh>
    <rPh sb="30" eb="32">
      <t>イチラン</t>
    </rPh>
    <rPh sb="36" eb="38">
      <t>ベッシ</t>
    </rPh>
    <rPh sb="38" eb="40">
      <t>ヨウシキ</t>
    </rPh>
    <rPh sb="43" eb="45">
      <t>シャリョウ</t>
    </rPh>
    <rPh sb="45" eb="48">
      <t>ネンリョウヒ</t>
    </rPh>
    <rPh sb="48" eb="50">
      <t>シンセイ</t>
    </rPh>
    <rPh sb="50" eb="53">
      <t>ジギョウショ</t>
    </rPh>
    <rPh sb="53" eb="56">
      <t>イチランヒョウ</t>
    </rPh>
    <rPh sb="57" eb="58">
      <t>オヨ</t>
    </rPh>
    <rPh sb="67" eb="68">
      <t>ショク</t>
    </rPh>
    <rPh sb="68" eb="70">
      <t>ザイリョウ</t>
    </rPh>
    <rPh sb="95" eb="97">
      <t>シンセイ</t>
    </rPh>
    <rPh sb="99" eb="101">
      <t>シセツ</t>
    </rPh>
    <rPh sb="101" eb="102">
      <t>トウ</t>
    </rPh>
    <rPh sb="103" eb="105">
      <t>シュルイ</t>
    </rPh>
    <rPh sb="110" eb="111">
      <t>オヨ</t>
    </rPh>
    <rPh sb="115" eb="118">
      <t>ネンガッピ</t>
    </rPh>
    <rPh sb="122" eb="124">
      <t>シヨウ</t>
    </rPh>
    <rPh sb="126" eb="128">
      <t>ヨウシキ</t>
    </rPh>
    <rPh sb="129" eb="130">
      <t>コト</t>
    </rPh>
    <rPh sb="137" eb="140">
      <t>ゴリュウイ</t>
    </rPh>
    <phoneticPr fontId="6"/>
  </si>
  <si>
    <t>別紙様式1-2-1＜令和７年９月までに指定等済みの施設等＞</t>
    <rPh sb="2" eb="4">
      <t>ヨウシキ</t>
    </rPh>
    <rPh sb="21" eb="22">
      <t>トウ</t>
    </rPh>
    <rPh sb="22" eb="23">
      <t>ス</t>
    </rPh>
    <rPh sb="25" eb="27">
      <t>シセツ</t>
    </rPh>
    <rPh sb="27" eb="28">
      <t>トウ</t>
    </rPh>
    <phoneticPr fontId="2"/>
  </si>
  <si>
    <r>
      <t>別紙様式1-1-2＜</t>
    </r>
    <r>
      <rPr>
        <sz val="11"/>
        <rFont val="ＭＳ ゴシック"/>
        <family val="3"/>
        <charset val="128"/>
      </rPr>
      <t>令和７年10月</t>
    </r>
    <r>
      <rPr>
        <sz val="11"/>
        <color rgb="FFFF0000"/>
        <rFont val="ＭＳ ゴシック"/>
        <family val="3"/>
        <charset val="128"/>
      </rPr>
      <t>以降</t>
    </r>
    <r>
      <rPr>
        <sz val="11"/>
        <rFont val="ＭＳ ゴシック"/>
        <family val="3"/>
        <charset val="128"/>
      </rPr>
      <t>に指定等された</t>
    </r>
    <r>
      <rPr>
        <sz val="11"/>
        <rFont val="ＭＳ 明朝"/>
        <family val="1"/>
        <charset val="128"/>
      </rPr>
      <t>介護施設等＞</t>
    </r>
    <rPh sb="17" eb="19">
      <t>イコウ</t>
    </rPh>
    <rPh sb="22" eb="23">
      <t>トウ</t>
    </rPh>
    <rPh sb="26" eb="28">
      <t>カイゴ</t>
    </rPh>
    <rPh sb="28" eb="30">
      <t>シセツ</t>
    </rPh>
    <rPh sb="30" eb="31">
      <t>トウ</t>
    </rPh>
    <phoneticPr fontId="2"/>
  </si>
  <si>
    <t>0912345678</t>
  </si>
  <si>
    <t>0912345678</t>
    <phoneticPr fontId="2"/>
  </si>
  <si>
    <t>特別養護老人ホーム○○</t>
    <rPh sb="0" eb="6">
      <t>トクベツヨウゴロウジン</t>
    </rPh>
    <phoneticPr fontId="2"/>
  </si>
  <si>
    <t>訪問介護○○</t>
    <rPh sb="0" eb="2">
      <t>ホウモン</t>
    </rPh>
    <rPh sb="2" eb="4">
      <t>カイゴ</t>
    </rPh>
    <phoneticPr fontId="2"/>
  </si>
  <si>
    <t>0912345689</t>
    <phoneticPr fontId="2"/>
  </si>
  <si>
    <t>宇都宮500と1234</t>
    <rPh sb="0" eb="3">
      <t>ウツノミヤ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</si>
</sst>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施&quot;&quot;設&quot;&quot;・&quot;&quot;事&quot;&quot;業&quot;&quot;所&quot;"/>
    <numFmt numFmtId="178" formatCode="#,##0&quot;台&quot;"/>
    <numFmt numFmtId="179" formatCode="#,###&quot;円&quot;"/>
    <numFmt numFmtId="180" formatCode="General&quot;施設・事業所&quot;"/>
    <numFmt numFmtId="181" formatCode="0_);[Red]\(0\)"/>
  </numFmts>
  <fonts count="58">
    <font>
      <sz val="11"/>
      <color theme="1"/>
      <name val="ＭＳ ゴシック"/>
      <family val="2"/>
      <charset val="128"/>
    </font>
    <font>
      <sz val="11"/>
      <color theme="1"/>
      <name val="ＭＳ ゴシック"/>
      <family val="2"/>
      <charset val="128"/>
    </font>
    <font>
      <sz val="6"/>
      <name val="ＭＳ ゴシック"/>
      <family val="2"/>
      <charset val="128"/>
    </font>
    <font>
      <sz val="11"/>
      <name val="ＭＳ Ｐゴシック"/>
      <family val="3"/>
      <charset val="128"/>
    </font>
    <font>
      <sz val="6"/>
      <name val="ＭＳ Ｐゴシック"/>
      <family val="3"/>
      <charset val="128"/>
    </font>
    <font>
      <b/>
      <sz val="20"/>
      <name val="游ゴシック"/>
      <family val="3"/>
      <charset val="128"/>
      <scheme val="minor"/>
    </font>
    <font>
      <sz val="6"/>
      <name val="游ゴシック"/>
      <family val="3"/>
      <charset val="128"/>
      <scheme val="minor"/>
    </font>
    <font>
      <b/>
      <sz val="12"/>
      <color rgb="FFFF0000"/>
      <name val="游ゴシック"/>
      <family val="3"/>
      <charset val="128"/>
      <scheme val="minor"/>
    </font>
    <font>
      <u/>
      <sz val="11"/>
      <color theme="10"/>
      <name val="游ゴシック"/>
      <family val="2"/>
      <scheme val="minor"/>
    </font>
    <font>
      <b/>
      <sz val="14"/>
      <name val="游ゴシック"/>
      <family val="3"/>
      <charset val="128"/>
      <scheme val="minor"/>
    </font>
    <font>
      <b/>
      <sz val="12"/>
      <name val="ＭＳ ゴシック"/>
      <family val="3"/>
      <charset val="128"/>
    </font>
    <font>
      <sz val="14"/>
      <name val="ＭＳ 明朝"/>
      <family val="1"/>
      <charset val="128"/>
    </font>
    <font>
      <sz val="11"/>
      <color rgb="FFFF0000"/>
      <name val="ＭＳ ゴシック"/>
      <family val="2"/>
      <charset val="128"/>
    </font>
    <font>
      <sz val="14"/>
      <name val="ＭＳ ゴシック"/>
      <family val="3"/>
      <charset val="128"/>
    </font>
    <font>
      <sz val="12"/>
      <name val="ＭＳ 明朝"/>
      <family val="1"/>
      <charset val="128"/>
    </font>
    <font>
      <b/>
      <sz val="12"/>
      <name val="ＭＳ 明朝"/>
      <family val="1"/>
      <charset val="128"/>
    </font>
    <font>
      <sz val="11"/>
      <name val="ＭＳ ゴシック"/>
      <family val="2"/>
      <charset val="128"/>
    </font>
    <font>
      <sz val="14"/>
      <name val="游ゴシック"/>
      <family val="2"/>
      <scheme val="minor"/>
    </font>
    <font>
      <sz val="12"/>
      <name val="游ゴシック"/>
      <family val="3"/>
      <charset val="128"/>
      <scheme val="minor"/>
    </font>
    <font>
      <b/>
      <sz val="12"/>
      <name val="游ゴシック"/>
      <family val="3"/>
      <charset val="128"/>
      <scheme val="minor"/>
    </font>
    <font>
      <sz val="11"/>
      <name val="游ゴシック"/>
      <family val="3"/>
      <charset val="128"/>
      <scheme val="minor"/>
    </font>
    <font>
      <sz val="14"/>
      <name val="游ゴシック"/>
      <family val="3"/>
      <charset val="128"/>
      <scheme val="minor"/>
    </font>
    <font>
      <sz val="20"/>
      <name val="ＭＳ ゴシック"/>
      <family val="3"/>
      <charset val="128"/>
    </font>
    <font>
      <sz val="11"/>
      <name val="ＭＳ 明朝"/>
      <family val="1"/>
      <charset val="128"/>
    </font>
    <font>
      <b/>
      <sz val="11"/>
      <name val="游ゴシック"/>
      <family val="3"/>
      <charset val="128"/>
      <scheme val="minor"/>
    </font>
    <font>
      <sz val="18"/>
      <name val="ＭＳ ゴシック"/>
      <family val="3"/>
      <charset val="128"/>
    </font>
    <font>
      <sz val="14"/>
      <name val="游ゴシック Light"/>
      <family val="3"/>
      <charset val="128"/>
      <scheme val="major"/>
    </font>
    <font>
      <b/>
      <sz val="14"/>
      <name val="ＭＳ 明朝"/>
      <family val="1"/>
      <charset val="128"/>
    </font>
    <font>
      <b/>
      <sz val="13"/>
      <name val="游ゴシック"/>
      <family val="3"/>
      <charset val="128"/>
      <scheme val="minor"/>
    </font>
    <font>
      <b/>
      <u val="double"/>
      <sz val="13"/>
      <name val="游ゴシック"/>
      <family val="3"/>
      <charset val="128"/>
      <scheme val="minor"/>
    </font>
    <font>
      <sz val="13"/>
      <name val="游ゴシック"/>
      <family val="3"/>
      <charset val="128"/>
      <scheme val="minor"/>
    </font>
    <font>
      <b/>
      <sz val="14"/>
      <color rgb="FFFF0000"/>
      <name val="游ゴシック"/>
      <family val="3"/>
      <charset val="128"/>
      <scheme val="minor"/>
    </font>
    <font>
      <sz val="14"/>
      <name val="ＭＳ ゴシック"/>
      <family val="2"/>
      <charset val="128"/>
    </font>
    <font>
      <sz val="18"/>
      <name val="ＭＳ ゴシック"/>
      <family val="2"/>
      <charset val="128"/>
    </font>
    <font>
      <sz val="11"/>
      <name val="ＭＳ ゴシック"/>
      <family val="3"/>
      <charset val="128"/>
    </font>
    <font>
      <sz val="12"/>
      <color rgb="FFFF0000"/>
      <name val="游ゴシック"/>
      <family val="3"/>
      <charset val="128"/>
      <scheme val="minor"/>
    </font>
    <font>
      <sz val="12"/>
      <name val="ＭＳ ゴシック"/>
      <family val="3"/>
      <charset val="128"/>
    </font>
    <font>
      <b/>
      <sz val="12"/>
      <color theme="1"/>
      <name val="ＭＳ ゴシック"/>
      <family val="3"/>
      <charset val="128"/>
    </font>
    <font>
      <sz val="9"/>
      <color indexed="81"/>
      <name val="MS P ゴシック"/>
      <family val="3"/>
      <charset val="128"/>
    </font>
    <font>
      <sz val="10"/>
      <name val="ＭＳ ゴシック"/>
      <family val="3"/>
      <charset val="128"/>
    </font>
    <font>
      <sz val="11"/>
      <color rgb="FFFF0000"/>
      <name val="ＭＳ ゴシック"/>
      <family val="3"/>
      <charset val="128"/>
    </font>
    <font>
      <b/>
      <sz val="15"/>
      <name val="游ゴシック"/>
      <family val="3"/>
      <charset val="128"/>
      <scheme val="minor"/>
    </font>
    <font>
      <sz val="11"/>
      <color theme="1"/>
      <name val="ＭＳ ゴシック"/>
      <family val="3"/>
      <charset val="128"/>
    </font>
    <font>
      <b/>
      <sz val="9"/>
      <color indexed="81"/>
      <name val="MS P ゴシック"/>
      <family val="3"/>
      <charset val="128"/>
    </font>
    <font>
      <sz val="9"/>
      <color theme="1"/>
      <name val="ＭＳ ゴシック"/>
      <family val="3"/>
      <charset val="128"/>
    </font>
    <font>
      <sz val="10"/>
      <color theme="1"/>
      <name val="ＭＳ ゴシック"/>
      <family val="2"/>
      <charset val="128"/>
    </font>
    <font>
      <sz val="10"/>
      <color theme="1"/>
      <name val="ＭＳ ゴシック"/>
      <family val="3"/>
      <charset val="128"/>
    </font>
    <font>
      <sz val="10"/>
      <name val="ＭＳ ゴシック"/>
      <family val="2"/>
      <charset val="128"/>
    </font>
    <font>
      <sz val="18"/>
      <color theme="1"/>
      <name val="ＭＳ ゴシック"/>
      <family val="2"/>
      <charset val="128"/>
    </font>
    <font>
      <sz val="14"/>
      <color rgb="FFFF0000"/>
      <name val="ＭＳ ゴシック"/>
      <family val="3"/>
      <charset val="128"/>
    </font>
    <font>
      <sz val="10"/>
      <name val="游ゴシック"/>
      <family val="3"/>
      <charset val="128"/>
      <scheme val="minor"/>
    </font>
    <font>
      <sz val="14"/>
      <color rgb="FFFF0000"/>
      <name val="ＭＳ 明朝"/>
      <family val="1"/>
      <charset val="128"/>
    </font>
    <font>
      <sz val="12"/>
      <color rgb="FFFF0000"/>
      <name val="ＭＳ 明朝"/>
      <family val="1"/>
      <charset val="128"/>
    </font>
    <font>
      <sz val="8"/>
      <name val="ＭＳ 明朝"/>
      <family val="1"/>
      <charset val="128"/>
    </font>
    <font>
      <sz val="10"/>
      <color rgb="FFFF0000"/>
      <name val="ＭＳ 明朝"/>
      <family val="1"/>
      <charset val="128"/>
    </font>
    <font>
      <sz val="10"/>
      <name val="ＭＳ 明朝"/>
      <family val="1"/>
      <charset val="128"/>
    </font>
    <font>
      <b/>
      <sz val="15"/>
      <color rgb="FFFF0000"/>
      <name val="游ゴシック"/>
      <family val="3"/>
      <charset val="128"/>
      <scheme val="minor"/>
    </font>
    <font>
      <sz val="14"/>
      <color rgb="FFFF0000"/>
      <name val="游ゴシック"/>
      <family val="3"/>
      <charset val="128"/>
      <scheme val="minor"/>
    </font>
  </fonts>
  <fills count="8">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4E0F1"/>
        <bgColor indexed="64"/>
      </patternFill>
    </fill>
    <fill>
      <patternFill patternType="solid">
        <fgColor rgb="FFFFFF00"/>
        <bgColor indexed="64"/>
      </patternFill>
    </fill>
    <fill>
      <patternFill patternType="solid">
        <fgColor theme="2" tint="-9.9978637043366805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auto="1"/>
      </left>
      <right/>
      <top style="thin">
        <color auto="1"/>
      </top>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left/>
      <right style="thin">
        <color auto="1"/>
      </right>
      <top style="thin">
        <color auto="1"/>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auto="1"/>
      </right>
      <top style="medium">
        <color rgb="FFFF0000"/>
      </top>
      <bottom style="medium">
        <color rgb="FFFF0000"/>
      </bottom>
      <diagonal/>
    </border>
    <border>
      <left style="thin">
        <color auto="1"/>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diagonalUp="1">
      <left style="thin">
        <color indexed="64"/>
      </left>
      <right style="thin">
        <color indexed="64"/>
      </right>
      <top style="thin">
        <color indexed="64"/>
      </top>
      <bottom style="medium">
        <color indexed="64"/>
      </bottom>
      <diagonal style="thin">
        <color indexed="64"/>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right style="medium">
        <color indexed="64"/>
      </right>
      <top style="thin">
        <color auto="1"/>
      </top>
      <bottom style="thin">
        <color indexed="64"/>
      </bottom>
      <diagonal/>
    </border>
    <border>
      <left/>
      <right/>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xf numFmtId="38" fontId="3" fillId="0" borderId="0" applyFont="0" applyFill="0" applyBorder="0" applyAlignment="0" applyProtection="0"/>
    <xf numFmtId="0" fontId="8" fillId="0" borderId="0" applyNumberFormat="0" applyFill="0" applyBorder="0" applyAlignment="0" applyProtection="0"/>
  </cellStyleXfs>
  <cellXfs count="265">
    <xf numFmtId="0" fontId="0" fillId="0" borderId="0" xfId="0">
      <alignment vertical="center"/>
    </xf>
    <xf numFmtId="0" fontId="16" fillId="0" borderId="0" xfId="0" applyFont="1" applyAlignment="1"/>
    <xf numFmtId="0" fontId="17" fillId="0" borderId="0" xfId="0" applyFont="1" applyAlignment="1">
      <alignment vertical="center" shrinkToFit="1"/>
    </xf>
    <xf numFmtId="0" fontId="18" fillId="0" borderId="0" xfId="0" applyFont="1" applyAlignment="1">
      <alignment horizontal="center"/>
    </xf>
    <xf numFmtId="0" fontId="19" fillId="0" borderId="0" xfId="0" applyFont="1" applyAlignment="1">
      <alignment horizontal="left"/>
    </xf>
    <xf numFmtId="0" fontId="20" fillId="0" borderId="0" xfId="0" applyFont="1" applyAlignment="1"/>
    <xf numFmtId="0" fontId="19" fillId="0" borderId="0" xfId="0" applyFont="1" applyAlignment="1">
      <alignment horizontal="center" vertical="center"/>
    </xf>
    <xf numFmtId="0" fontId="21" fillId="0" borderId="0" xfId="0" applyFont="1" applyAlignment="1">
      <alignment vertical="center" shrinkToFit="1"/>
    </xf>
    <xf numFmtId="0" fontId="21" fillId="0" borderId="0" xfId="0" applyFont="1">
      <alignment vertical="center"/>
    </xf>
    <xf numFmtId="176" fontId="16" fillId="0" borderId="0" xfId="0" applyNumberFormat="1" applyFont="1" applyAlignment="1"/>
    <xf numFmtId="0" fontId="19" fillId="0" borderId="0" xfId="0" applyFont="1" applyAlignment="1">
      <alignment horizontal="left" vertical="center" shrinkToFit="1"/>
    </xf>
    <xf numFmtId="0" fontId="19" fillId="0" borderId="0" xfId="0" applyFont="1" applyAlignment="1">
      <alignment horizontal="center"/>
    </xf>
    <xf numFmtId="0" fontId="24" fillId="0" borderId="0" xfId="0" applyFont="1" applyAlignment="1">
      <alignment horizontal="center" vertical="center"/>
    </xf>
    <xf numFmtId="0" fontId="19" fillId="0" borderId="7" xfId="0" applyFont="1" applyBorder="1" applyAlignment="1">
      <alignment horizontal="center" vertical="center"/>
    </xf>
    <xf numFmtId="0" fontId="19" fillId="0" borderId="0" xfId="0" applyFont="1" applyAlignment="1">
      <alignment horizontal="left" vertical="center"/>
    </xf>
    <xf numFmtId="0" fontId="11" fillId="0" borderId="0" xfId="0" applyFont="1" applyAlignment="1">
      <alignment horizontal="center" vertical="center"/>
    </xf>
    <xf numFmtId="0" fontId="16" fillId="0" borderId="0" xfId="0" applyFont="1" applyAlignment="1">
      <alignment horizontal="left"/>
    </xf>
    <xf numFmtId="0" fontId="19" fillId="0" borderId="0" xfId="0" applyFont="1" applyAlignment="1" applyProtection="1">
      <alignment horizontal="left"/>
      <protection locked="0"/>
    </xf>
    <xf numFmtId="0" fontId="33" fillId="3" borderId="29" xfId="0" applyFont="1" applyFill="1" applyBorder="1" applyAlignment="1" applyProtection="1">
      <alignment horizontal="center" vertical="center" shrinkToFit="1"/>
      <protection locked="0"/>
    </xf>
    <xf numFmtId="0" fontId="33" fillId="3" borderId="30" xfId="0" applyFont="1" applyFill="1" applyBorder="1" applyAlignment="1" applyProtection="1">
      <alignment horizontal="center" vertical="center" shrinkToFit="1"/>
      <protection locked="0"/>
    </xf>
    <xf numFmtId="0" fontId="33" fillId="3" borderId="31" xfId="0" applyFont="1" applyFill="1" applyBorder="1" applyAlignment="1" applyProtection="1">
      <alignment horizontal="center" vertical="center" shrinkToFit="1"/>
      <protection locked="0"/>
    </xf>
    <xf numFmtId="0" fontId="25" fillId="3" borderId="16" xfId="0" applyFont="1" applyFill="1" applyBorder="1" applyAlignment="1" applyProtection="1">
      <alignment horizontal="center" vertical="center"/>
      <protection locked="0"/>
    </xf>
    <xf numFmtId="0" fontId="25" fillId="3" borderId="17" xfId="0" applyFont="1" applyFill="1" applyBorder="1" applyAlignment="1" applyProtection="1">
      <alignment horizontal="center" vertical="center"/>
      <protection locked="0"/>
    </xf>
    <xf numFmtId="0" fontId="25" fillId="3" borderId="18" xfId="0" applyFont="1" applyFill="1" applyBorder="1" applyAlignment="1" applyProtection="1">
      <alignment horizontal="center" vertical="center"/>
      <protection locked="0"/>
    </xf>
    <xf numFmtId="0" fontId="23" fillId="3" borderId="1" xfId="0" applyFont="1" applyFill="1" applyBorder="1" applyAlignment="1" applyProtection="1">
      <alignment horizontal="left" vertical="center" indent="1" shrinkToFit="1"/>
      <protection locked="0"/>
    </xf>
    <xf numFmtId="49" fontId="23" fillId="3" borderId="1" xfId="0" applyNumberFormat="1"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shrinkToFit="1"/>
      <protection locked="0"/>
    </xf>
    <xf numFmtId="0" fontId="0" fillId="0" borderId="1"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pplyAlignment="1">
      <alignment vertical="center" wrapText="1"/>
    </xf>
    <xf numFmtId="0" fontId="0" fillId="0" borderId="39" xfId="0" applyBorder="1">
      <alignment vertical="center"/>
    </xf>
    <xf numFmtId="0" fontId="0" fillId="0" borderId="40" xfId="0" applyBorder="1">
      <alignment vertical="center"/>
    </xf>
    <xf numFmtId="0" fontId="0" fillId="0" borderId="45" xfId="0" applyBorder="1" applyAlignment="1">
      <alignment vertical="center" wrapText="1"/>
    </xf>
    <xf numFmtId="0" fontId="11" fillId="0" borderId="0" xfId="0" applyFont="1" applyAlignment="1" applyProtection="1">
      <alignment horizontal="left" vertical="center"/>
    </xf>
    <xf numFmtId="0" fontId="15" fillId="0" borderId="0" xfId="0" applyFont="1" applyAlignment="1" applyProtection="1">
      <alignment horizontal="left" vertical="center" shrinkToFit="1"/>
    </xf>
    <xf numFmtId="0" fontId="16" fillId="0" borderId="0" xfId="0" applyFont="1" applyAlignment="1" applyProtection="1"/>
    <xf numFmtId="0" fontId="17" fillId="0" borderId="0" xfId="0" applyFont="1" applyAlignment="1" applyProtection="1">
      <alignment vertical="center" shrinkToFit="1"/>
    </xf>
    <xf numFmtId="0" fontId="21" fillId="0" borderId="0" xfId="0" applyFont="1" applyAlignment="1" applyProtection="1">
      <alignment vertical="center" shrinkToFit="1"/>
    </xf>
    <xf numFmtId="0" fontId="21" fillId="0" borderId="0" xfId="0" applyFont="1" applyAlignment="1" applyProtection="1">
      <alignment vertical="center"/>
    </xf>
    <xf numFmtId="0" fontId="21" fillId="0" borderId="0" xfId="0" applyFont="1" applyAlignment="1" applyProtection="1">
      <alignment horizontal="center" vertical="center" shrinkToFit="1"/>
    </xf>
    <xf numFmtId="0" fontId="11" fillId="0" borderId="0" xfId="0" applyFont="1" applyProtection="1">
      <alignment vertical="center"/>
    </xf>
    <xf numFmtId="0" fontId="21" fillId="0" borderId="0" xfId="0" applyFont="1" applyAlignment="1" applyProtection="1">
      <alignment vertical="center" wrapText="1" shrinkToFit="1"/>
    </xf>
    <xf numFmtId="0" fontId="16" fillId="0" borderId="0" xfId="0" applyFont="1" applyAlignment="1" applyProtection="1">
      <alignment vertical="center" shrinkToFit="1"/>
    </xf>
    <xf numFmtId="0" fontId="17" fillId="0" borderId="0" xfId="0" applyFont="1" applyAlignment="1" applyProtection="1">
      <alignment horizontal="center" vertical="center" shrinkToFit="1"/>
    </xf>
    <xf numFmtId="0" fontId="16" fillId="0" borderId="0" xfId="0" applyFont="1" applyBorder="1" applyAlignment="1" applyProtection="1"/>
    <xf numFmtId="0" fontId="25" fillId="0" borderId="0" xfId="0" applyFont="1" applyAlignment="1" applyProtection="1">
      <alignment horizontal="center" vertical="center"/>
    </xf>
    <xf numFmtId="0" fontId="9" fillId="0" borderId="0" xfId="0" applyFont="1" applyAlignment="1" applyProtection="1">
      <alignment horizontal="right" vertical="center" shrinkToFit="1"/>
    </xf>
    <xf numFmtId="0" fontId="24" fillId="0" borderId="0" xfId="0" applyFont="1" applyAlignment="1" applyProtection="1">
      <alignment horizontal="right"/>
    </xf>
    <xf numFmtId="0" fontId="9" fillId="0" borderId="0" xfId="0" applyFont="1" applyAlignment="1" applyProtection="1">
      <alignment horizontal="left" vertical="center" shrinkToFit="1"/>
    </xf>
    <xf numFmtId="0" fontId="24" fillId="0" borderId="0" xfId="0" applyFont="1" applyAlignment="1" applyProtection="1">
      <alignment horizontal="left"/>
    </xf>
    <xf numFmtId="0" fontId="24" fillId="0" borderId="14" xfId="0" applyFont="1" applyBorder="1" applyAlignment="1" applyProtection="1">
      <alignment horizontal="left"/>
    </xf>
    <xf numFmtId="0" fontId="10" fillId="0" borderId="0" xfId="0" applyFont="1" applyAlignment="1" applyProtection="1">
      <alignment wrapText="1"/>
    </xf>
    <xf numFmtId="0" fontId="10" fillId="0" borderId="14" xfId="0" applyFont="1" applyBorder="1" applyAlignment="1" applyProtection="1">
      <alignment wrapText="1"/>
    </xf>
    <xf numFmtId="0" fontId="16" fillId="0" borderId="0" xfId="0" applyFont="1" applyAlignment="1" applyProtection="1">
      <alignment horizontal="left" wrapText="1"/>
    </xf>
    <xf numFmtId="0" fontId="24" fillId="0" borderId="11" xfId="0" applyFont="1" applyBorder="1" applyAlignment="1" applyProtection="1">
      <alignment horizontal="left"/>
    </xf>
    <xf numFmtId="0" fontId="10" fillId="0" borderId="12" xfId="0" applyFont="1" applyBorder="1" applyAlignment="1" applyProtection="1">
      <alignment wrapText="1"/>
    </xf>
    <xf numFmtId="0" fontId="24" fillId="0" borderId="13" xfId="0" applyFont="1" applyBorder="1" applyAlignment="1" applyProtection="1">
      <alignment horizontal="left"/>
    </xf>
    <xf numFmtId="0" fontId="16" fillId="0" borderId="14" xfId="0" applyFont="1" applyBorder="1" applyAlignment="1" applyProtection="1">
      <alignment wrapText="1"/>
    </xf>
    <xf numFmtId="0" fontId="16" fillId="0" borderId="15" xfId="0" applyFont="1" applyBorder="1" applyAlignment="1" applyProtection="1">
      <alignment wrapText="1"/>
    </xf>
    <xf numFmtId="0" fontId="16" fillId="0" borderId="0" xfId="0" applyFont="1" applyAlignment="1" applyProtection="1">
      <alignment wrapText="1"/>
    </xf>
    <xf numFmtId="0" fontId="30" fillId="0" borderId="0" xfId="0" applyFont="1" applyAlignment="1" applyProtection="1"/>
    <xf numFmtId="0" fontId="28" fillId="0" borderId="0" xfId="0" applyFont="1" applyAlignment="1" applyProtection="1">
      <alignment vertical="top"/>
    </xf>
    <xf numFmtId="0" fontId="16" fillId="0" borderId="0" xfId="0" applyFont="1" applyProtection="1">
      <alignment vertical="center"/>
    </xf>
    <xf numFmtId="0" fontId="19" fillId="0" borderId="0" xfId="0" applyFont="1" applyAlignment="1" applyProtection="1">
      <alignment horizontal="left" vertical="center" shrinkToFit="1"/>
    </xf>
    <xf numFmtId="0" fontId="0" fillId="0" borderId="0" xfId="0" applyProtection="1">
      <alignment vertical="center"/>
    </xf>
    <xf numFmtId="0" fontId="20" fillId="0" borderId="3" xfId="0" applyFont="1" applyBorder="1" applyAlignment="1" applyProtection="1">
      <alignment horizontal="left" vertical="center"/>
    </xf>
    <xf numFmtId="0" fontId="32" fillId="0" borderId="3" xfId="0" applyFont="1" applyBorder="1" applyAlignment="1" applyProtection="1">
      <alignment vertical="center" shrinkToFit="1"/>
    </xf>
    <xf numFmtId="0" fontId="23" fillId="0" borderId="1" xfId="0" applyFont="1" applyBorder="1" applyAlignment="1" applyProtection="1">
      <alignment horizontal="center" vertical="center"/>
    </xf>
    <xf numFmtId="0" fontId="23" fillId="0" borderId="1" xfId="0" applyFont="1" applyBorder="1" applyAlignment="1" applyProtection="1">
      <alignment horizontal="center" vertical="center" shrinkToFit="1"/>
    </xf>
    <xf numFmtId="0" fontId="23" fillId="0" borderId="4" xfId="0" applyFont="1" applyBorder="1" applyAlignment="1" applyProtection="1">
      <alignment horizontal="center" vertical="center"/>
    </xf>
    <xf numFmtId="0" fontId="16" fillId="0" borderId="0" xfId="0" applyFont="1" applyAlignment="1" applyProtection="1">
      <alignment horizontal="center" vertical="center" wrapText="1"/>
    </xf>
    <xf numFmtId="0" fontId="0" fillId="0" borderId="0" xfId="0" applyAlignment="1" applyProtection="1">
      <alignment horizontal="center" vertical="center"/>
    </xf>
    <xf numFmtId="176" fontId="23" fillId="0" borderId="4" xfId="0" applyNumberFormat="1" applyFont="1" applyBorder="1" applyAlignment="1" applyProtection="1">
      <alignment horizontal="right" vertical="center"/>
    </xf>
    <xf numFmtId="176" fontId="23" fillId="0" borderId="1" xfId="0" applyNumberFormat="1" applyFont="1" applyBorder="1" applyAlignment="1" applyProtection="1">
      <alignment horizontal="right" vertical="center"/>
    </xf>
    <xf numFmtId="0" fontId="0" fillId="0" borderId="0" xfId="0" applyAlignment="1" applyProtection="1">
      <alignment vertical="center" shrinkToFit="1"/>
    </xf>
    <xf numFmtId="0" fontId="7" fillId="0" borderId="0" xfId="0" applyFont="1" applyAlignment="1" applyProtection="1">
      <alignment horizontal="left" vertical="center" shrinkToFit="1"/>
    </xf>
    <xf numFmtId="0" fontId="12" fillId="0" borderId="0" xfId="0" applyFont="1" applyProtection="1">
      <alignment vertical="center"/>
    </xf>
    <xf numFmtId="0" fontId="16" fillId="0" borderId="3" xfId="0" applyFont="1" applyBorder="1" applyAlignment="1" applyProtection="1">
      <alignment horizontal="left" vertical="center"/>
    </xf>
    <xf numFmtId="0" fontId="16" fillId="0" borderId="0" xfId="0" applyFont="1" applyAlignment="1" applyProtection="1">
      <alignment vertical="center"/>
    </xf>
    <xf numFmtId="0" fontId="18" fillId="0" borderId="0" xfId="0" applyFont="1" applyAlignment="1" applyProtection="1">
      <alignment horizontal="center" vertical="center"/>
    </xf>
    <xf numFmtId="0" fontId="18" fillId="0" borderId="0" xfId="0" applyFont="1" applyAlignment="1" applyProtection="1">
      <alignment horizontal="center" vertical="center" shrinkToFit="1"/>
    </xf>
    <xf numFmtId="178" fontId="23" fillId="0" borderId="4" xfId="0" applyNumberFormat="1" applyFont="1" applyBorder="1" applyAlignment="1" applyProtection="1">
      <alignment horizontal="center" vertical="center"/>
    </xf>
    <xf numFmtId="0" fontId="35" fillId="0" borderId="0" xfId="0" applyFont="1" applyAlignment="1" applyProtection="1">
      <alignment horizontal="center" vertical="center"/>
    </xf>
    <xf numFmtId="0" fontId="16" fillId="0" borderId="0" xfId="0" applyFont="1" applyAlignment="1" applyProtection="1">
      <alignment horizontal="center" vertical="center"/>
    </xf>
    <xf numFmtId="0" fontId="0" fillId="0" borderId="1" xfId="0" applyBorder="1" applyProtection="1">
      <alignment vertical="center"/>
    </xf>
    <xf numFmtId="179" fontId="0" fillId="0" borderId="1" xfId="1" applyNumberFormat="1" applyFont="1" applyBorder="1" applyProtection="1">
      <alignment vertical="center"/>
    </xf>
    <xf numFmtId="0" fontId="0" fillId="0" borderId="1" xfId="0" applyBorder="1" applyAlignment="1" applyProtection="1">
      <alignment horizontal="center" vertical="center"/>
    </xf>
    <xf numFmtId="180" fontId="0" fillId="0" borderId="1" xfId="0" applyNumberFormat="1" applyBorder="1" applyProtection="1">
      <alignment vertical="center"/>
    </xf>
    <xf numFmtId="0" fontId="0" fillId="0" borderId="1" xfId="0" applyFill="1" applyBorder="1" applyProtection="1">
      <alignment vertical="center"/>
    </xf>
    <xf numFmtId="0" fontId="23" fillId="0" borderId="4"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9" fillId="0" borderId="0" xfId="0" applyFont="1" applyAlignment="1">
      <alignment horizontal="center" vertical="center" shrinkToFit="1"/>
    </xf>
    <xf numFmtId="181" fontId="25" fillId="3" borderId="20" xfId="0" applyNumberFormat="1" applyFont="1" applyFill="1" applyBorder="1" applyAlignment="1" applyProtection="1">
      <alignment horizontal="center" vertical="center" shrinkToFit="1"/>
      <protection locked="0"/>
    </xf>
    <xf numFmtId="181" fontId="25" fillId="3" borderId="21" xfId="0" applyNumberFormat="1" applyFont="1" applyFill="1" applyBorder="1" applyAlignment="1" applyProtection="1">
      <alignment horizontal="center" vertical="center" shrinkToFit="1"/>
      <protection locked="0"/>
    </xf>
    <xf numFmtId="181" fontId="25" fillId="3" borderId="22" xfId="0" applyNumberFormat="1" applyFont="1" applyFill="1" applyBorder="1" applyAlignment="1" applyProtection="1">
      <alignment horizontal="center" vertical="center" shrinkToFit="1"/>
      <protection locked="0"/>
    </xf>
    <xf numFmtId="0" fontId="16" fillId="0" borderId="0" xfId="0" applyFont="1" applyAlignment="1">
      <alignment horizontal="center" vertical="center"/>
    </xf>
    <xf numFmtId="0" fontId="23" fillId="0" borderId="0" xfId="0" applyFont="1" applyAlignment="1" applyProtection="1">
      <alignment vertical="center"/>
    </xf>
    <xf numFmtId="0" fontId="0" fillId="0" borderId="58" xfId="0" applyBorder="1">
      <alignment vertical="center"/>
    </xf>
    <xf numFmtId="0" fontId="48" fillId="0" borderId="0" xfId="0" applyFont="1">
      <alignment vertical="center"/>
    </xf>
    <xf numFmtId="0" fontId="19" fillId="0" borderId="0" xfId="0" applyFont="1" applyAlignment="1">
      <alignment vertical="center"/>
    </xf>
    <xf numFmtId="0" fontId="0" fillId="0" borderId="1" xfId="0" applyBorder="1" applyAlignment="1" applyProtection="1">
      <alignment horizontal="center" vertical="center" wrapText="1"/>
    </xf>
    <xf numFmtId="0" fontId="50" fillId="0" borderId="0" xfId="0" applyFont="1" applyAlignment="1" applyProtection="1">
      <alignment horizontal="center" vertical="center"/>
    </xf>
    <xf numFmtId="0" fontId="57" fillId="0" borderId="0" xfId="0" applyFont="1" applyAlignment="1" applyProtection="1">
      <alignment vertical="center" shrinkToFit="1"/>
    </xf>
    <xf numFmtId="0" fontId="8" fillId="0" borderId="50" xfId="4" applyBorder="1" applyAlignment="1" applyProtection="1">
      <alignment vertical="center"/>
      <protection locked="0"/>
    </xf>
    <xf numFmtId="0" fontId="8" fillId="0" borderId="1" xfId="4" applyBorder="1" applyAlignment="1" applyProtection="1">
      <alignment vertical="center"/>
      <protection locked="0"/>
    </xf>
    <xf numFmtId="0" fontId="8" fillId="0" borderId="40" xfId="4" applyBorder="1" applyAlignment="1" applyProtection="1">
      <alignment vertical="center"/>
      <protection locked="0"/>
    </xf>
    <xf numFmtId="0" fontId="51" fillId="0" borderId="0" xfId="0" applyFont="1" applyAlignment="1" applyProtection="1">
      <alignment horizontal="right" vertical="center" shrinkToFit="1"/>
    </xf>
    <xf numFmtId="0" fontId="34" fillId="0" borderId="0" xfId="2" applyFont="1" applyAlignment="1" applyProtection="1">
      <alignment vertical="center"/>
    </xf>
    <xf numFmtId="0" fontId="34" fillId="0" borderId="0" xfId="2" applyFont="1" applyAlignment="1" applyProtection="1">
      <alignment horizontal="left" vertical="center"/>
    </xf>
    <xf numFmtId="38" fontId="34" fillId="0" borderId="0" xfId="3" applyFont="1" applyBorder="1" applyAlignment="1" applyProtection="1">
      <alignment vertical="center"/>
    </xf>
    <xf numFmtId="38" fontId="34" fillId="0" borderId="0" xfId="3" applyFont="1" applyAlignment="1" applyProtection="1">
      <alignment horizontal="right" vertical="center"/>
    </xf>
    <xf numFmtId="0" fontId="34" fillId="2" borderId="1" xfId="2" applyFont="1" applyFill="1" applyBorder="1" applyAlignment="1" applyProtection="1">
      <alignment horizontal="center" vertical="center" wrapText="1"/>
    </xf>
    <xf numFmtId="38" fontId="34" fillId="2" borderId="1" xfId="3" applyFont="1" applyFill="1" applyBorder="1" applyAlignment="1" applyProtection="1">
      <alignment horizontal="center" vertical="center" wrapText="1"/>
    </xf>
    <xf numFmtId="0" fontId="34" fillId="0" borderId="1" xfId="2" applyFont="1" applyBorder="1" applyAlignment="1" applyProtection="1">
      <alignment horizontal="left" vertical="center"/>
    </xf>
    <xf numFmtId="38" fontId="40" fillId="6" borderId="1" xfId="1" applyFont="1" applyFill="1" applyBorder="1" applyAlignment="1" applyProtection="1">
      <alignment vertical="center"/>
    </xf>
    <xf numFmtId="0" fontId="34" fillId="0" borderId="46" xfId="2" applyFont="1" applyBorder="1" applyAlignment="1" applyProtection="1">
      <alignment vertical="center"/>
    </xf>
    <xf numFmtId="38" fontId="40" fillId="6" borderId="1" xfId="3" applyFont="1" applyFill="1" applyBorder="1" applyAlignment="1" applyProtection="1">
      <alignment vertical="center"/>
    </xf>
    <xf numFmtId="0" fontId="34" fillId="0" borderId="1" xfId="2" applyFont="1" applyBorder="1" applyAlignment="1" applyProtection="1">
      <alignment vertical="center"/>
    </xf>
    <xf numFmtId="0" fontId="34" fillId="0" borderId="1" xfId="2" applyFont="1" applyBorder="1" applyAlignment="1" applyProtection="1">
      <alignment horizontal="left" vertical="center" wrapText="1"/>
    </xf>
    <xf numFmtId="38" fontId="34" fillId="0" borderId="46" xfId="3" applyFont="1" applyFill="1" applyBorder="1" applyAlignment="1" applyProtection="1">
      <alignment vertical="center"/>
    </xf>
    <xf numFmtId="0" fontId="34" fillId="0" borderId="48" xfId="2" applyFont="1" applyBorder="1" applyAlignment="1" applyProtection="1">
      <alignment horizontal="left" vertical="center" wrapText="1"/>
    </xf>
    <xf numFmtId="38" fontId="40" fillId="6" borderId="41" xfId="1" applyFont="1" applyFill="1" applyBorder="1" applyAlignment="1" applyProtection="1">
      <alignment vertical="center"/>
    </xf>
    <xf numFmtId="0" fontId="34" fillId="0" borderId="49" xfId="2" applyFont="1" applyBorder="1" applyAlignment="1" applyProtection="1">
      <alignment vertical="center"/>
    </xf>
    <xf numFmtId="0" fontId="34" fillId="0" borderId="52" xfId="2" applyFont="1" applyBorder="1" applyAlignment="1" applyProtection="1">
      <alignment vertical="center"/>
    </xf>
    <xf numFmtId="0" fontId="34" fillId="0" borderId="35" xfId="2" applyFont="1" applyBorder="1" applyAlignment="1" applyProtection="1">
      <alignment horizontal="left" vertical="center"/>
    </xf>
    <xf numFmtId="38" fontId="40" fillId="6" borderId="35" xfId="1" applyFont="1" applyFill="1" applyBorder="1" applyAlignment="1" applyProtection="1">
      <alignment vertical="center"/>
    </xf>
    <xf numFmtId="38" fontId="40" fillId="6" borderId="35" xfId="3" applyFont="1" applyFill="1" applyBorder="1" applyAlignment="1" applyProtection="1">
      <alignment vertical="center"/>
    </xf>
    <xf numFmtId="0" fontId="34" fillId="0" borderId="35" xfId="2" applyFont="1" applyBorder="1" applyAlignment="1" applyProtection="1">
      <alignment vertical="center"/>
    </xf>
    <xf numFmtId="38" fontId="40" fillId="6" borderId="48" xfId="1" applyFont="1" applyFill="1" applyBorder="1" applyAlignment="1" applyProtection="1">
      <alignment vertical="center"/>
    </xf>
    <xf numFmtId="38" fontId="40" fillId="6" borderId="48" xfId="3" applyFont="1" applyFill="1" applyBorder="1" applyAlignment="1" applyProtection="1">
      <alignment vertical="center"/>
    </xf>
    <xf numFmtId="0" fontId="34" fillId="0" borderId="48" xfId="2" applyFont="1" applyBorder="1" applyAlignment="1" applyProtection="1">
      <alignment vertical="center"/>
    </xf>
    <xf numFmtId="0" fontId="34" fillId="0" borderId="50" xfId="2" applyFont="1" applyBorder="1" applyAlignment="1" applyProtection="1">
      <alignment horizontal="left" vertical="center" wrapText="1"/>
    </xf>
    <xf numFmtId="38" fontId="40" fillId="6" borderId="50" xfId="1" applyFont="1" applyFill="1" applyBorder="1" applyAlignment="1" applyProtection="1">
      <alignment vertical="center"/>
    </xf>
    <xf numFmtId="38" fontId="40" fillId="6" borderId="50" xfId="3" applyFont="1" applyFill="1" applyBorder="1" applyAlignment="1" applyProtection="1">
      <alignment vertical="center"/>
    </xf>
    <xf numFmtId="0" fontId="34" fillId="0" borderId="50" xfId="2" applyFont="1" applyBorder="1" applyAlignment="1" applyProtection="1">
      <alignment vertical="center"/>
    </xf>
    <xf numFmtId="0" fontId="34" fillId="0" borderId="35" xfId="2" applyFont="1" applyBorder="1" applyAlignment="1" applyProtection="1">
      <alignment horizontal="left" vertical="center" wrapText="1"/>
    </xf>
    <xf numFmtId="0" fontId="42" fillId="0" borderId="1" xfId="2" applyFont="1" applyBorder="1" applyAlignment="1" applyProtection="1">
      <alignment horizontal="left" vertical="center" wrapText="1"/>
    </xf>
    <xf numFmtId="0" fontId="44" fillId="0" borderId="48" xfId="2" applyFont="1" applyBorder="1" applyAlignment="1" applyProtection="1">
      <alignment horizontal="left" vertical="center" wrapText="1"/>
    </xf>
    <xf numFmtId="38" fontId="40" fillId="6" borderId="51" xfId="1" applyFont="1" applyFill="1" applyBorder="1" applyAlignment="1" applyProtection="1">
      <alignment vertical="center"/>
    </xf>
    <xf numFmtId="38" fontId="34" fillId="0" borderId="0" xfId="3" applyFont="1" applyAlignment="1" applyProtection="1">
      <alignment vertical="center"/>
    </xf>
    <xf numFmtId="0" fontId="8" fillId="0" borderId="0" xfId="4" applyAlignment="1" applyProtection="1">
      <alignment vertical="center"/>
      <protection locked="0"/>
    </xf>
    <xf numFmtId="0" fontId="16" fillId="0" borderId="0" xfId="0" applyFont="1" applyAlignment="1" applyProtection="1">
      <alignment horizontal="center" vertical="center" shrinkToFit="1"/>
    </xf>
    <xf numFmtId="0" fontId="24" fillId="3" borderId="11" xfId="0" applyFont="1" applyFill="1" applyBorder="1" applyAlignment="1" applyProtection="1">
      <alignment horizontal="left" vertical="center"/>
      <protection locked="0"/>
    </xf>
    <xf numFmtId="0" fontId="24" fillId="3" borderId="11" xfId="0" applyFont="1" applyFill="1" applyBorder="1" applyAlignment="1" applyProtection="1">
      <alignment horizontal="left"/>
      <protection locked="0"/>
    </xf>
    <xf numFmtId="0" fontId="49" fillId="0" borderId="60" xfId="0" applyFont="1" applyBorder="1" applyAlignment="1">
      <alignment horizontal="left" vertical="center"/>
    </xf>
    <xf numFmtId="0" fontId="0" fillId="7" borderId="4" xfId="0" applyFill="1" applyBorder="1" applyAlignment="1">
      <alignment horizontal="left" vertical="center"/>
    </xf>
    <xf numFmtId="0" fontId="0" fillId="7" borderId="5" xfId="0" applyFill="1" applyBorder="1" applyAlignment="1">
      <alignment horizontal="left" vertical="center"/>
    </xf>
    <xf numFmtId="0" fontId="0" fillId="7" borderId="59" xfId="0" applyFill="1" applyBorder="1" applyAlignment="1">
      <alignment horizontal="left" vertical="center"/>
    </xf>
    <xf numFmtId="0" fontId="34" fillId="0" borderId="47" xfId="2" applyFont="1" applyBorder="1" applyAlignment="1" applyProtection="1">
      <alignment horizontal="center" vertical="center"/>
    </xf>
    <xf numFmtId="0" fontId="34" fillId="0" borderId="56" xfId="2" applyFont="1" applyBorder="1" applyAlignment="1" applyProtection="1">
      <alignment horizontal="center" vertical="center" wrapText="1"/>
    </xf>
    <xf numFmtId="0" fontId="34" fillId="0" borderId="47" xfId="2" applyFont="1" applyBorder="1" applyAlignment="1" applyProtection="1">
      <alignment horizontal="center" vertical="center" wrapText="1"/>
    </xf>
    <xf numFmtId="0" fontId="34" fillId="0" borderId="57" xfId="2" applyFont="1" applyBorder="1" applyAlignment="1" applyProtection="1">
      <alignment horizontal="center" vertical="center" wrapText="1"/>
    </xf>
    <xf numFmtId="0" fontId="34" fillId="2" borderId="1" xfId="2" applyFont="1" applyFill="1" applyBorder="1" applyAlignment="1" applyProtection="1">
      <alignment horizontal="center" vertical="center"/>
    </xf>
    <xf numFmtId="0" fontId="34" fillId="0" borderId="41" xfId="2" applyFont="1" applyBorder="1" applyAlignment="1" applyProtection="1">
      <alignment horizontal="center" vertical="center"/>
    </xf>
    <xf numFmtId="0" fontId="34" fillId="0" borderId="35" xfId="2" applyFont="1" applyBorder="1" applyAlignment="1" applyProtection="1">
      <alignment horizontal="center" vertical="center"/>
    </xf>
    <xf numFmtId="0" fontId="34" fillId="0" borderId="1" xfId="2" applyFont="1" applyBorder="1" applyAlignment="1" applyProtection="1">
      <alignment horizontal="center" vertical="center"/>
    </xf>
    <xf numFmtId="0" fontId="31" fillId="0" borderId="0" xfId="0" applyFont="1" applyBorder="1" applyAlignment="1" applyProtection="1">
      <alignment horizontal="left" vertical="center" wrapText="1"/>
    </xf>
    <xf numFmtId="0" fontId="28" fillId="0" borderId="2" xfId="0" applyFont="1" applyBorder="1" applyAlignment="1" applyProtection="1">
      <alignment horizontal="left" vertical="center"/>
    </xf>
    <xf numFmtId="0" fontId="28" fillId="0" borderId="0" xfId="0" applyFont="1" applyAlignment="1" applyProtection="1">
      <alignment horizontal="left" vertical="center"/>
    </xf>
    <xf numFmtId="0" fontId="31" fillId="0" borderId="3" xfId="0" applyFont="1" applyBorder="1" applyAlignment="1" applyProtection="1">
      <alignment horizontal="left" shrinkToFit="1"/>
    </xf>
    <xf numFmtId="0" fontId="11" fillId="0" borderId="4" xfId="0" applyFont="1" applyBorder="1" applyAlignment="1" applyProtection="1">
      <alignment horizontal="center" vertical="center" textRotation="255" shrinkToFit="1"/>
    </xf>
    <xf numFmtId="0" fontId="11" fillId="0" borderId="4" xfId="0" applyFont="1" applyBorder="1" applyProtection="1">
      <alignment vertical="center"/>
    </xf>
    <xf numFmtId="0" fontId="11" fillId="0" borderId="4" xfId="0" applyFont="1" applyBorder="1" applyAlignment="1" applyProtection="1">
      <alignment horizontal="left" vertical="center" shrinkToFit="1"/>
    </xf>
    <xf numFmtId="0" fontId="11" fillId="0" borderId="5" xfId="0" applyFont="1" applyBorder="1" applyAlignment="1" applyProtection="1">
      <alignment horizontal="left" vertical="center" shrinkToFit="1"/>
    </xf>
    <xf numFmtId="0" fontId="11" fillId="0" borderId="6" xfId="0" applyFont="1" applyBorder="1" applyAlignment="1" applyProtection="1">
      <alignment horizontal="left" vertical="center" shrinkToFit="1"/>
    </xf>
    <xf numFmtId="0" fontId="26" fillId="0" borderId="5" xfId="0" applyFont="1" applyBorder="1" applyAlignment="1" applyProtection="1">
      <alignment vertical="center" shrinkToFit="1"/>
    </xf>
    <xf numFmtId="0" fontId="26" fillId="0" borderId="5" xfId="0" applyFont="1" applyBorder="1" applyProtection="1">
      <alignment vertical="center"/>
    </xf>
    <xf numFmtId="0" fontId="26" fillId="0" borderId="6" xfId="0" applyFont="1" applyBorder="1" applyProtection="1">
      <alignment vertical="center"/>
    </xf>
    <xf numFmtId="0" fontId="11" fillId="0" borderId="1" xfId="0" applyFont="1" applyBorder="1" applyAlignment="1" applyProtection="1">
      <alignment horizontal="left" vertical="center" shrinkToFit="1"/>
    </xf>
    <xf numFmtId="0" fontId="11" fillId="0" borderId="5" xfId="0" applyFont="1" applyBorder="1" applyAlignment="1" applyProtection="1">
      <alignment vertical="center" shrinkToFit="1"/>
    </xf>
    <xf numFmtId="0" fontId="11" fillId="0" borderId="4" xfId="0" applyFont="1" applyBorder="1" applyAlignment="1" applyProtection="1">
      <alignment horizontal="left" vertical="center"/>
    </xf>
    <xf numFmtId="0" fontId="11" fillId="0" borderId="5" xfId="0" applyFont="1" applyBorder="1" applyAlignment="1" applyProtection="1">
      <alignment horizontal="left" vertical="center"/>
    </xf>
    <xf numFmtId="0" fontId="11" fillId="0" borderId="6" xfId="0" applyFont="1" applyBorder="1" applyAlignment="1" applyProtection="1">
      <alignment horizontal="left" vertical="center"/>
    </xf>
    <xf numFmtId="0" fontId="25" fillId="3" borderId="4" xfId="0" applyFont="1" applyFill="1" applyBorder="1" applyAlignment="1" applyProtection="1">
      <alignment horizontal="left" vertical="center" shrinkToFit="1"/>
      <protection locked="0"/>
    </xf>
    <xf numFmtId="0" fontId="25" fillId="3" borderId="5" xfId="0" applyFont="1" applyFill="1" applyBorder="1" applyAlignment="1" applyProtection="1">
      <alignment horizontal="left" vertical="center" shrinkToFit="1"/>
      <protection locked="0"/>
    </xf>
    <xf numFmtId="0" fontId="25" fillId="3" borderId="6" xfId="0" applyFont="1" applyFill="1" applyBorder="1" applyAlignment="1" applyProtection="1">
      <alignment horizontal="left" vertical="center" shrinkToFit="1"/>
      <protection locked="0"/>
    </xf>
    <xf numFmtId="0" fontId="25" fillId="3" borderId="4" xfId="0" applyFont="1" applyFill="1" applyBorder="1" applyAlignment="1" applyProtection="1">
      <alignment vertical="center" shrinkToFit="1"/>
      <protection locked="0"/>
    </xf>
    <xf numFmtId="0" fontId="25" fillId="3" borderId="5" xfId="0" applyFont="1" applyFill="1" applyBorder="1" applyAlignment="1" applyProtection="1">
      <alignment vertical="center" shrinkToFit="1"/>
      <protection locked="0"/>
    </xf>
    <xf numFmtId="0" fontId="25" fillId="3" borderId="6" xfId="0" applyFont="1" applyFill="1" applyBorder="1" applyAlignment="1" applyProtection="1">
      <alignment vertical="center" shrinkToFit="1"/>
      <protection locked="0"/>
    </xf>
    <xf numFmtId="0" fontId="11" fillId="0" borderId="19" xfId="0" applyFont="1" applyBorder="1" applyAlignment="1" applyProtection="1">
      <alignment horizontal="left" vertical="center"/>
    </xf>
    <xf numFmtId="0" fontId="11" fillId="0" borderId="2" xfId="0" applyFont="1" applyBorder="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Protection="1">
      <alignment vertical="center"/>
    </xf>
    <xf numFmtId="0" fontId="10" fillId="0" borderId="12" xfId="0" applyFont="1" applyBorder="1" applyProtection="1">
      <alignment vertical="center"/>
    </xf>
    <xf numFmtId="0" fontId="11" fillId="0" borderId="24" xfId="0" applyFont="1" applyBorder="1" applyAlignment="1" applyProtection="1">
      <alignment horizontal="left" vertical="center" shrinkToFit="1"/>
    </xf>
    <xf numFmtId="0" fontId="11" fillId="0" borderId="25" xfId="0" applyFont="1" applyBorder="1" applyAlignment="1" applyProtection="1">
      <alignment horizontal="left" vertical="center" shrinkToFit="1"/>
    </xf>
    <xf numFmtId="0" fontId="11" fillId="0" borderId="26" xfId="0" applyFont="1" applyBorder="1" applyAlignment="1" applyProtection="1">
      <alignment horizontal="left" vertical="center" shrinkToFit="1"/>
    </xf>
    <xf numFmtId="0" fontId="25" fillId="3" borderId="27" xfId="0" applyFont="1" applyFill="1" applyBorder="1" applyAlignment="1" applyProtection="1">
      <alignment horizontal="left" vertical="center" shrinkToFit="1"/>
      <protection locked="0"/>
    </xf>
    <xf numFmtId="0" fontId="25" fillId="3" borderId="25" xfId="0" applyFont="1" applyFill="1" applyBorder="1" applyAlignment="1" applyProtection="1">
      <alignment horizontal="left" vertical="center" shrinkToFit="1"/>
      <protection locked="0"/>
    </xf>
    <xf numFmtId="0" fontId="25" fillId="3" borderId="28" xfId="0" applyFont="1" applyFill="1" applyBorder="1" applyAlignment="1" applyProtection="1">
      <alignment horizontal="left" vertical="center" shrinkToFit="1"/>
      <protection locked="0"/>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0" fontId="41" fillId="0" borderId="10" xfId="0" applyFont="1" applyBorder="1" applyAlignment="1" applyProtection="1">
      <alignment horizontal="left" vertical="center" wrapText="1"/>
    </xf>
    <xf numFmtId="0" fontId="37" fillId="0" borderId="0" xfId="0" applyFont="1" applyFill="1" applyAlignment="1" applyProtection="1">
      <alignment horizontal="left" vertical="center" wrapText="1"/>
    </xf>
    <xf numFmtId="0" fontId="37" fillId="0" borderId="0" xfId="0" applyFont="1" applyFill="1" applyAlignment="1" applyProtection="1">
      <alignment vertical="center" wrapText="1"/>
    </xf>
    <xf numFmtId="0" fontId="37" fillId="0" borderId="12" xfId="0" applyFont="1" applyFill="1" applyBorder="1" applyAlignment="1" applyProtection="1">
      <alignment vertical="center" wrapText="1"/>
    </xf>
    <xf numFmtId="0" fontId="25" fillId="3" borderId="4" xfId="0" applyFont="1" applyFill="1" applyBorder="1" applyAlignment="1" applyProtection="1">
      <alignment horizontal="center" vertical="center"/>
      <protection locked="0"/>
    </xf>
    <xf numFmtId="0" fontId="25" fillId="3" borderId="6" xfId="0" applyFont="1" applyFill="1" applyBorder="1" applyAlignment="1" applyProtection="1">
      <alignment horizontal="center" vertical="center"/>
      <protection locked="0"/>
    </xf>
    <xf numFmtId="0" fontId="11" fillId="0" borderId="5" xfId="0" applyFont="1" applyBorder="1" applyProtection="1">
      <alignment vertical="center"/>
    </xf>
    <xf numFmtId="0" fontId="11" fillId="0" borderId="6" xfId="0" applyFont="1" applyBorder="1" applyProtection="1">
      <alignment vertical="center"/>
    </xf>
    <xf numFmtId="0" fontId="13" fillId="0" borderId="19" xfId="0" applyFont="1" applyBorder="1" applyAlignment="1" applyProtection="1">
      <alignment vertical="center" shrinkToFit="1"/>
    </xf>
    <xf numFmtId="0" fontId="13" fillId="0" borderId="2" xfId="0" applyFont="1" applyBorder="1" applyAlignment="1" applyProtection="1">
      <alignment vertical="center" shrinkToFit="1"/>
    </xf>
    <xf numFmtId="0" fontId="13" fillId="0" borderId="2" xfId="0" applyFont="1" applyBorder="1" applyProtection="1">
      <alignment vertical="center"/>
    </xf>
    <xf numFmtId="0" fontId="13" fillId="0" borderId="23" xfId="0" applyFont="1" applyBorder="1" applyProtection="1">
      <alignment vertical="center"/>
    </xf>
    <xf numFmtId="0" fontId="11" fillId="0" borderId="0" xfId="0" applyFont="1" applyAlignment="1" applyProtection="1">
      <alignment vertical="center" wrapText="1" shrinkToFit="1"/>
    </xf>
    <xf numFmtId="0" fontId="23" fillId="0" borderId="0" xfId="0" applyFont="1" applyAlignment="1" applyProtection="1">
      <alignment vertical="center" wrapText="1" shrinkToFit="1"/>
    </xf>
    <xf numFmtId="0" fontId="23" fillId="0" borderId="0" xfId="0" applyFont="1" applyAlignment="1" applyProtection="1">
      <alignment wrapText="1"/>
    </xf>
    <xf numFmtId="0" fontId="11" fillId="3" borderId="1" xfId="0" applyFont="1" applyFill="1" applyBorder="1" applyAlignment="1" applyProtection="1">
      <alignment horizontal="left" vertical="center" wrapText="1" indent="1" shrinkToFit="1"/>
      <protection locked="0"/>
    </xf>
    <xf numFmtId="0" fontId="11" fillId="3" borderId="1" xfId="0" applyFont="1" applyFill="1" applyBorder="1" applyAlignment="1" applyProtection="1">
      <alignment horizontal="center" vertical="center" shrinkToFit="1"/>
      <protection locked="0"/>
    </xf>
    <xf numFmtId="0" fontId="11" fillId="3" borderId="1" xfId="0" applyFont="1" applyFill="1" applyBorder="1" applyAlignment="1" applyProtection="1">
      <alignment horizontal="left" vertical="center" indent="1" shrinkToFit="1"/>
      <protection locked="0"/>
    </xf>
    <xf numFmtId="0" fontId="14" fillId="0" borderId="1" xfId="0" applyFont="1" applyBorder="1" applyAlignment="1" applyProtection="1">
      <alignment horizontal="left" vertical="center" wrapText="1" shrinkToFit="1"/>
    </xf>
    <xf numFmtId="0" fontId="14" fillId="0" borderId="1" xfId="0" applyFont="1" applyBorder="1" applyAlignment="1" applyProtection="1">
      <alignment horizontal="left" vertical="center" shrinkToFit="1"/>
    </xf>
    <xf numFmtId="0" fontId="8" fillId="3" borderId="1" xfId="4" applyFill="1" applyBorder="1" applyAlignment="1" applyProtection="1">
      <alignment horizontal="left" vertical="center" indent="1" shrinkToFit="1"/>
      <protection locked="0"/>
    </xf>
    <xf numFmtId="0" fontId="13" fillId="3" borderId="1" xfId="0" applyFont="1" applyFill="1" applyBorder="1" applyAlignment="1" applyProtection="1">
      <alignment horizontal="left" vertical="center" indent="1" shrinkToFit="1"/>
      <protection locked="0"/>
    </xf>
    <xf numFmtId="0" fontId="5" fillId="0" borderId="0" xfId="0" applyFont="1" applyAlignment="1" applyProtection="1">
      <alignment horizontal="center" vertical="center" shrinkToFit="1"/>
    </xf>
    <xf numFmtId="0" fontId="22" fillId="0" borderId="0" xfId="0" applyFont="1" applyAlignment="1" applyProtection="1">
      <alignment horizontal="center" vertical="center" wrapText="1" shrinkToFit="1"/>
    </xf>
    <xf numFmtId="0" fontId="22" fillId="0" borderId="0" xfId="0" applyFont="1"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1" fillId="3" borderId="0" xfId="0" applyFont="1" applyFill="1" applyAlignment="1" applyProtection="1">
      <alignment horizontal="center" vertical="center" shrinkToFit="1"/>
      <protection locked="0"/>
    </xf>
    <xf numFmtId="0" fontId="11" fillId="3" borderId="0" xfId="0" applyFont="1" applyFill="1" applyAlignment="1" applyProtection="1">
      <alignment vertical="center" shrinkToFit="1"/>
      <protection locked="0"/>
    </xf>
    <xf numFmtId="177" fontId="22" fillId="0" borderId="1" xfId="0" applyNumberFormat="1" applyFont="1" applyBorder="1" applyAlignment="1" applyProtection="1">
      <alignment horizontal="center" vertical="center" shrinkToFit="1"/>
    </xf>
    <xf numFmtId="0" fontId="21" fillId="0" borderId="35" xfId="0" applyFont="1" applyBorder="1" applyAlignment="1" applyProtection="1">
      <alignment horizontal="center" vertical="center" shrinkToFit="1"/>
    </xf>
    <xf numFmtId="0" fontId="36" fillId="4" borderId="42" xfId="0" applyFont="1" applyFill="1" applyBorder="1" applyAlignment="1" applyProtection="1">
      <alignment horizontal="center" vertical="center"/>
    </xf>
    <xf numFmtId="0" fontId="36" fillId="4" borderId="43" xfId="0" applyFont="1" applyFill="1" applyBorder="1" applyAlignment="1" applyProtection="1">
      <alignment horizontal="center" vertical="center"/>
    </xf>
    <xf numFmtId="176" fontId="22" fillId="0" borderId="1" xfId="0" applyNumberFormat="1" applyFont="1" applyBorder="1" applyAlignment="1" applyProtection="1">
      <alignment horizontal="center" vertical="center" shrinkToFit="1"/>
    </xf>
    <xf numFmtId="176" fontId="22" fillId="4" borderId="44" xfId="0" applyNumberFormat="1" applyFont="1" applyFill="1" applyBorder="1" applyAlignment="1" applyProtection="1">
      <alignment horizontal="center" vertical="center" shrinkToFit="1"/>
    </xf>
    <xf numFmtId="176" fontId="22" fillId="4" borderId="32" xfId="0" applyNumberFormat="1" applyFont="1" applyFill="1" applyBorder="1" applyAlignment="1" applyProtection="1">
      <alignment horizontal="center" vertical="center" shrinkToFit="1"/>
    </xf>
    <xf numFmtId="176" fontId="22" fillId="4" borderId="33" xfId="0" applyNumberFormat="1" applyFont="1" applyFill="1" applyBorder="1" applyAlignment="1" applyProtection="1">
      <alignment horizontal="center" vertical="center" shrinkToFit="1"/>
    </xf>
    <xf numFmtId="177" fontId="22" fillId="0" borderId="38" xfId="0" applyNumberFormat="1" applyFont="1" applyBorder="1" applyAlignment="1" applyProtection="1">
      <alignment horizontal="center" vertical="center" shrinkToFit="1"/>
    </xf>
    <xf numFmtId="176" fontId="22" fillId="0" borderId="48" xfId="0" applyNumberFormat="1" applyFont="1" applyBorder="1" applyAlignment="1" applyProtection="1">
      <alignment horizontal="center" vertical="center" shrinkToFit="1"/>
    </xf>
    <xf numFmtId="176" fontId="22" fillId="0" borderId="38" xfId="0" applyNumberFormat="1" applyFont="1" applyBorder="1" applyAlignment="1" applyProtection="1">
      <alignment horizontal="center" vertical="center" shrinkToFit="1"/>
    </xf>
    <xf numFmtId="0" fontId="21" fillId="0" borderId="36" xfId="0" applyFont="1" applyBorder="1" applyAlignment="1" applyProtection="1">
      <alignment horizontal="center" vertical="center" shrinkToFit="1"/>
    </xf>
    <xf numFmtId="0" fontId="36" fillId="5" borderId="53" xfId="0" applyFont="1" applyFill="1" applyBorder="1" applyAlignment="1" applyProtection="1">
      <alignment horizontal="center" vertical="center"/>
    </xf>
    <xf numFmtId="0" fontId="36" fillId="5" borderId="51" xfId="0" applyFont="1" applyFill="1" applyBorder="1" applyAlignment="1" applyProtection="1">
      <alignment horizontal="center" vertical="center"/>
    </xf>
    <xf numFmtId="176" fontId="22" fillId="5" borderId="51" xfId="0" applyNumberFormat="1" applyFont="1" applyFill="1" applyBorder="1" applyAlignment="1" applyProtection="1">
      <alignment horizontal="center" vertical="center" shrinkToFit="1"/>
    </xf>
    <xf numFmtId="176" fontId="22" fillId="5" borderId="44" xfId="0" applyNumberFormat="1" applyFont="1" applyFill="1" applyBorder="1" applyAlignment="1" applyProtection="1">
      <alignment horizontal="center" vertical="center" shrinkToFit="1"/>
    </xf>
    <xf numFmtId="176" fontId="22" fillId="5" borderId="32" xfId="0" applyNumberFormat="1" applyFont="1" applyFill="1" applyBorder="1" applyAlignment="1" applyProtection="1">
      <alignment horizontal="center" vertical="center" shrinkToFit="1"/>
    </xf>
    <xf numFmtId="176" fontId="22" fillId="5" borderId="33" xfId="0" applyNumberFormat="1" applyFont="1" applyFill="1" applyBorder="1" applyAlignment="1" applyProtection="1">
      <alignment horizontal="center" vertical="center" shrinkToFit="1"/>
    </xf>
    <xf numFmtId="0" fontId="36" fillId="0" borderId="1" xfId="0" applyFont="1" applyBorder="1" applyAlignment="1" applyProtection="1">
      <alignment horizontal="left" vertical="center" wrapText="1"/>
    </xf>
    <xf numFmtId="0" fontId="36" fillId="0" borderId="1" xfId="0" applyFont="1" applyBorder="1" applyAlignment="1" applyProtection="1">
      <alignment horizontal="left" vertical="center"/>
    </xf>
    <xf numFmtId="0" fontId="36" fillId="0" borderId="48" xfId="0" applyFont="1" applyBorder="1" applyAlignment="1" applyProtection="1">
      <alignment horizontal="left" vertical="center"/>
    </xf>
    <xf numFmtId="176" fontId="22" fillId="0" borderId="55" xfId="0" applyNumberFormat="1" applyFont="1" applyBorder="1" applyAlignment="1" applyProtection="1">
      <alignment horizontal="center" vertical="center" shrinkToFit="1"/>
    </xf>
    <xf numFmtId="0" fontId="39" fillId="0" borderId="37" xfId="0" applyFont="1" applyBorder="1" applyAlignment="1" applyProtection="1">
      <alignment horizontal="center" vertical="center" wrapText="1"/>
    </xf>
    <xf numFmtId="0" fontId="39" fillId="0" borderId="1" xfId="0" applyFont="1" applyBorder="1" applyAlignment="1" applyProtection="1">
      <alignment horizontal="center" vertical="center"/>
    </xf>
    <xf numFmtId="0" fontId="39" fillId="0" borderId="37" xfId="0" applyFont="1" applyBorder="1" applyAlignment="1" applyProtection="1">
      <alignment horizontal="center" vertical="center"/>
    </xf>
    <xf numFmtId="0" fontId="39" fillId="0" borderId="54" xfId="0" applyFont="1" applyBorder="1" applyAlignment="1" applyProtection="1">
      <alignment horizontal="center" vertical="center"/>
    </xf>
    <xf numFmtId="0" fontId="39" fillId="0" borderId="48" xfId="0" applyFont="1" applyBorder="1" applyAlignment="1" applyProtection="1">
      <alignment horizontal="center" vertical="center"/>
    </xf>
    <xf numFmtId="0" fontId="13" fillId="0" borderId="34" xfId="0" applyFont="1" applyBorder="1" applyAlignment="1" applyProtection="1">
      <alignment horizontal="center" vertical="center"/>
    </xf>
    <xf numFmtId="0" fontId="13" fillId="0" borderId="35" xfId="0" applyFont="1" applyBorder="1" applyAlignment="1" applyProtection="1">
      <alignment horizontal="center" vertical="center"/>
    </xf>
    <xf numFmtId="0" fontId="47" fillId="0" borderId="37" xfId="0" applyFont="1" applyBorder="1" applyAlignment="1" applyProtection="1">
      <alignment horizontal="center" vertical="center" wrapText="1"/>
    </xf>
    <xf numFmtId="0" fontId="32" fillId="0" borderId="3" xfId="0" applyFont="1" applyBorder="1" applyAlignment="1" applyProtection="1">
      <alignment horizontal="center" vertical="center" shrinkToFit="1"/>
    </xf>
    <xf numFmtId="0" fontId="45" fillId="0" borderId="1" xfId="0" applyFont="1" applyBorder="1" applyAlignment="1" applyProtection="1">
      <alignment horizontal="center" vertical="center"/>
    </xf>
    <xf numFmtId="0" fontId="46" fillId="0" borderId="1" xfId="0" applyFont="1" applyBorder="1" applyAlignment="1" applyProtection="1">
      <alignment horizontal="center" vertical="center"/>
    </xf>
    <xf numFmtId="0" fontId="23" fillId="0" borderId="0" xfId="0" applyFont="1" applyAlignment="1" applyProtection="1">
      <alignment horizontal="left" vertical="center"/>
    </xf>
    <xf numFmtId="0" fontId="16" fillId="0" borderId="0" xfId="0" applyFont="1" applyAlignment="1" applyProtection="1">
      <alignment horizontal="left" vertical="center"/>
    </xf>
    <xf numFmtId="0" fontId="13" fillId="0" borderId="3"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34" fillId="0" borderId="0" xfId="0" applyFont="1" applyAlignment="1" applyProtection="1">
      <alignment horizontal="center" vertical="center" shrinkToFit="1"/>
    </xf>
  </cellXfs>
  <cellStyles count="5">
    <cellStyle name="ハイパーリンク" xfId="4" builtinId="8"/>
    <cellStyle name="桁区切り" xfId="1" builtinId="6"/>
    <cellStyle name="桁区切り 2" xfId="3" xr:uid="{00000000-0005-0000-0000-000002000000}"/>
    <cellStyle name="標準" xfId="0" builtinId="0"/>
    <cellStyle name="標準 2" xfId="2" xr:uid="{00000000-0005-0000-0000-000004000000}"/>
  </cellStyles>
  <dxfs count="25">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s>
  <tableStyles count="0" defaultTableStyle="TableStyleMedium2" defaultPivotStyle="PivotStyleLight16"/>
  <colors>
    <mruColors>
      <color rgb="FFFFFFCC"/>
      <color rgb="FFFFCCFF"/>
      <color rgb="FFFFC9C9"/>
      <color rgb="FFFFC5C5"/>
      <color rgb="FFF4E0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AM$38" lockText="1" noThreeD="1"/>
</file>

<file path=xl/ctrlProps/ctrlProp2.xml><?xml version="1.0" encoding="utf-8"?>
<formControlPr xmlns="http://schemas.microsoft.com/office/spreadsheetml/2009/9/main" objectType="CheckBox" fmlaLink="$AM$40" lockText="1" noThreeD="1"/>
</file>

<file path=xl/ctrlProps/ctrlProp3.xml><?xml version="1.0" encoding="utf-8"?>
<formControlPr xmlns="http://schemas.microsoft.com/office/spreadsheetml/2009/9/main" objectType="CheckBox" fmlaLink="$AM$42" lockText="1" noThreeD="1"/>
</file>

<file path=xl/ctrlProps/ctrlProp4.xml><?xml version="1.0" encoding="utf-8"?>
<formControlPr xmlns="http://schemas.microsoft.com/office/spreadsheetml/2009/9/main" objectType="CheckBox" fmlaLink="$AM$44" lockText="1" noThreeD="1"/>
</file>

<file path=xl/drawings/drawing1.xml><?xml version="1.0" encoding="utf-8"?>
<xdr:wsDr xmlns:xdr="http://schemas.openxmlformats.org/drawingml/2006/spreadsheetDrawing" xmlns:a="http://schemas.openxmlformats.org/drawingml/2006/main">
  <xdr:twoCellAnchor>
    <xdr:from>
      <xdr:col>0</xdr:col>
      <xdr:colOff>177800</xdr:colOff>
      <xdr:row>14</xdr:row>
      <xdr:rowOff>114299</xdr:rowOff>
    </xdr:from>
    <xdr:to>
      <xdr:col>4</xdr:col>
      <xdr:colOff>3302000</xdr:colOff>
      <xdr:row>26</xdr:row>
      <xdr:rowOff>213702</xdr:rowOff>
    </xdr:to>
    <xdr:sp macro="" textlink="">
      <xdr:nvSpPr>
        <xdr:cNvPr id="5" name="正方形/長方形 32">
          <a:extLst>
            <a:ext uri="{FF2B5EF4-FFF2-40B4-BE49-F238E27FC236}">
              <a16:creationId xmlns:a16="http://schemas.microsoft.com/office/drawing/2014/main" id="{8DD8EF43-00C5-422D-A559-E5A6E5EC513B}"/>
            </a:ext>
          </a:extLst>
        </xdr:cNvPr>
        <xdr:cNvSpPr/>
      </xdr:nvSpPr>
      <xdr:spPr bwMode="auto">
        <a:xfrm>
          <a:off x="177800" y="7209203"/>
          <a:ext cx="9046796" cy="6180749"/>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en-US" altLang="ja-JP" sz="1100" b="1"/>
            <a:t>   </a:t>
          </a:r>
          <a:r>
            <a:rPr kumimoji="1" lang="en-US" altLang="ja-JP" sz="1800" b="1">
              <a:solidFill>
                <a:srgbClr val="FF0000"/>
              </a:solidFill>
            </a:rPr>
            <a:t>【</a:t>
          </a:r>
          <a:r>
            <a:rPr kumimoji="1" lang="ja-JP" altLang="en-US" sz="1800" b="1">
              <a:solidFill>
                <a:srgbClr val="FF0000"/>
              </a:solidFill>
            </a:rPr>
            <a:t>記入上の注意</a:t>
          </a:r>
          <a:r>
            <a:rPr kumimoji="1" lang="en-US" altLang="ja-JP" sz="1800" b="1">
              <a:solidFill>
                <a:srgbClr val="FF0000"/>
              </a:solidFill>
            </a:rPr>
            <a:t>】</a:t>
          </a:r>
        </a:p>
        <a:p>
          <a:pPr algn="l"/>
          <a:endParaRPr kumimoji="1" lang="en-US" altLang="ja-JP" sz="1100" b="1"/>
        </a:p>
        <a:p>
          <a:pPr algn="l"/>
          <a:r>
            <a:rPr kumimoji="1" lang="ja-JP" altLang="en-US" sz="1100" b="1"/>
            <a:t>　◆共通の注意事項</a:t>
          </a:r>
          <a:endParaRPr kumimoji="1" lang="en-US" altLang="ja-JP" sz="1100" b="1"/>
        </a:p>
        <a:p>
          <a:pPr algn="l"/>
          <a:r>
            <a:rPr kumimoji="1" lang="ja-JP" altLang="en-US" sz="1100" b="1"/>
            <a:t>　・入力できる箇所は</a:t>
          </a:r>
          <a:r>
            <a:rPr kumimoji="1" lang="ja-JP" altLang="en-US" sz="1100" b="1" u="none">
              <a:solidFill>
                <a:srgbClr val="FFFFCC"/>
              </a:solidFill>
            </a:rPr>
            <a:t>　　　　　　　　</a:t>
          </a:r>
          <a:r>
            <a:rPr kumimoji="1" lang="ja-JP" altLang="en-US" sz="1100" b="1" u="none"/>
            <a:t>のセルです。</a:t>
          </a:r>
          <a:r>
            <a:rPr kumimoji="1" lang="ja-JP" altLang="en-US" sz="1100" b="1" u="none" baseline="0"/>
            <a:t>  必須の記入箇所（</a:t>
          </a:r>
          <a:r>
            <a:rPr kumimoji="1" lang="ja-JP" altLang="en-US" sz="1100" b="1" u="none" baseline="0">
              <a:solidFill>
                <a:srgbClr val="FF0000"/>
              </a:solidFill>
            </a:rPr>
            <a:t>★</a:t>
          </a:r>
          <a:r>
            <a:rPr kumimoji="1" lang="ja-JP" altLang="en-US" sz="1100" b="1" u="none" baseline="0">
              <a:solidFill>
                <a:sysClr val="windowText" lastClr="000000"/>
              </a:solidFill>
            </a:rPr>
            <a:t>）</a:t>
          </a:r>
          <a:r>
            <a:rPr kumimoji="1" lang="ja-JP" altLang="en-US" sz="1100" b="1" u="none" baseline="0"/>
            <a:t>に</a:t>
          </a:r>
          <a:r>
            <a:rPr kumimoji="1" lang="ja-JP" altLang="en-US" sz="1100" b="1" u="none"/>
            <a:t>空欄があるとエラーになり申請できません。</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◆シートごとの注意事項</a:t>
          </a:r>
          <a:endParaRPr kumimoji="1" lang="en-US" altLang="ja-JP" sz="1100" b="1" u="none"/>
        </a:p>
        <a:p>
          <a:pPr algn="l"/>
          <a:r>
            <a:rPr kumimoji="1" lang="ja-JP" altLang="en-US" sz="1100" b="1" u="none"/>
            <a:t>　■別記様式第１ </a:t>
          </a:r>
          <a:endParaRPr kumimoji="1" lang="en-US" altLang="ja-JP" sz="1100" b="1" u="none"/>
        </a:p>
        <a:p>
          <a:pPr algn="l"/>
          <a:r>
            <a:rPr kumimoji="1" lang="ja-JP" altLang="en-US" sz="1100" b="1" u="none"/>
            <a:t>　・ </a:t>
          </a:r>
          <a:r>
            <a:rPr kumimoji="1" lang="en-US" altLang="ja-JP" sz="1100" b="1" u="none"/>
            <a:t>【</a:t>
          </a:r>
          <a:r>
            <a:rPr kumimoji="1" lang="ja-JP" altLang="en-US" sz="1100" b="1" u="none"/>
            <a:t>申立事項</a:t>
          </a:r>
          <a:r>
            <a:rPr kumimoji="1" lang="en-US" altLang="ja-JP" sz="1100" b="1" u="none"/>
            <a:t>】</a:t>
          </a:r>
          <a:r>
            <a:rPr kumimoji="1" lang="ja-JP" altLang="en-US" sz="1100" b="1" u="none"/>
            <a:t>をよく読み、申請要件を確認したらそれぞれのチェックボックスにチェックしてください。</a:t>
          </a:r>
          <a:endParaRPr kumimoji="1" lang="en-US" altLang="ja-JP" sz="1100" b="1" u="none"/>
        </a:p>
        <a:p>
          <a:pPr algn="l"/>
          <a:r>
            <a:rPr kumimoji="1" lang="ja-JP" altLang="en-US" sz="1100" b="1" u="none"/>
            <a:t>　　 １つでもチェックされていないものがある場合はエラーになります。</a:t>
          </a:r>
          <a:endParaRPr kumimoji="1" lang="en-US" altLang="ja-JP" sz="1100" b="1" u="none"/>
        </a:p>
        <a:p>
          <a:pPr algn="l"/>
          <a:r>
            <a:rPr kumimoji="1" lang="ja-JP" altLang="en-US" sz="1100" b="1" u="none"/>
            <a:t>　・ 別記様式</a:t>
          </a:r>
          <a:r>
            <a:rPr kumimoji="1" lang="en-US" altLang="ja-JP" sz="1100" b="1" u="none"/>
            <a:t>1-1-1</a:t>
          </a:r>
          <a:r>
            <a:rPr kumimoji="1" lang="ja-JP" altLang="en-US" sz="1100" b="1" u="none"/>
            <a:t>～</a:t>
          </a:r>
          <a:r>
            <a:rPr kumimoji="1" lang="en-US" altLang="ja-JP" sz="1100" b="1" u="none"/>
            <a:t>3-2-2</a:t>
          </a:r>
          <a:r>
            <a:rPr kumimoji="1" lang="ja-JP" altLang="en-US" sz="1100" b="1" u="none"/>
            <a:t>の記載内容に不備がある場合はエラーになります。</a:t>
          </a:r>
          <a:endParaRPr kumimoji="1" lang="en-US" altLang="ja-JP" sz="1100" b="1" u="none"/>
        </a:p>
        <a:p>
          <a:pPr algn="l"/>
          <a:r>
            <a:rPr kumimoji="1" lang="ja-JP" altLang="en-US" sz="1100" b="1" u="none"/>
            <a:t>　　 その場合「入力内容に誤りがあります」と表示されますので、入力内容をよくご確認ください。</a:t>
          </a:r>
          <a:endParaRPr kumimoji="1" lang="en-US" altLang="ja-JP" sz="1100" b="1" u="none"/>
        </a:p>
        <a:p>
          <a:pPr algn="l"/>
          <a:r>
            <a:rPr kumimoji="1" lang="ja-JP" altLang="en-US" sz="1100" b="1" u="none"/>
            <a:t>　■別記様式</a:t>
          </a:r>
          <a:r>
            <a:rPr kumimoji="1" lang="en-US" altLang="ja-JP" sz="1100" b="1" u="none"/>
            <a:t>1-1-1(2)</a:t>
          </a:r>
          <a:r>
            <a:rPr kumimoji="1" lang="ja-JP" altLang="en-US" sz="1100" b="1" u="none"/>
            <a:t>、</a:t>
          </a:r>
          <a:r>
            <a:rPr kumimoji="1" lang="en-US" altLang="ja-JP" sz="1100" b="1" u="none"/>
            <a:t>1-2-1(2)</a:t>
          </a:r>
        </a:p>
        <a:p>
          <a:pPr algn="l"/>
          <a:r>
            <a:rPr kumimoji="1" lang="ja-JP" altLang="en-US" sz="1100" b="1" u="none"/>
            <a:t>　・ 各シートに対応しないサービス種別が入力されている場合はエラーになります。</a:t>
          </a:r>
          <a:endParaRPr kumimoji="1" lang="en-US" altLang="ja-JP" sz="1100" b="1" u="none"/>
        </a:p>
        <a:p>
          <a:pPr algn="l"/>
          <a:r>
            <a:rPr kumimoji="1" lang="ja-JP" altLang="en-US" sz="1100" b="1" u="none"/>
            <a:t>　　 </a:t>
          </a:r>
          <a:r>
            <a:rPr kumimoji="1" lang="en-US" altLang="ja-JP" sz="1100" b="1" u="none"/>
            <a:t>(</a:t>
          </a:r>
          <a:r>
            <a:rPr kumimoji="1" lang="ja-JP" altLang="en-US" sz="1100" b="1" u="none"/>
            <a:t>例</a:t>
          </a:r>
          <a:r>
            <a:rPr kumimoji="1" lang="en-US" altLang="ja-JP" sz="1100" b="1" u="none"/>
            <a:t>)</a:t>
          </a:r>
          <a:r>
            <a:rPr kumimoji="1" lang="ja-JP" altLang="en-US" sz="1100" b="1" u="none"/>
            <a:t>別記様式</a:t>
          </a:r>
          <a:r>
            <a:rPr kumimoji="1" lang="en-US" altLang="ja-JP" sz="1100" b="1" u="none"/>
            <a:t>1-1-1</a:t>
          </a:r>
          <a:r>
            <a:rPr kumimoji="1" lang="ja-JP" altLang="en-US" sz="1100" b="1" u="none"/>
            <a:t>光熱費申請事業所一覧表（施設・居住系）の「主たるサービス種別」欄に「訪問介護」が入力されている。</a:t>
          </a:r>
          <a:endParaRPr kumimoji="1" lang="en-US" altLang="ja-JP" sz="1100" b="1" u="none"/>
        </a:p>
        <a:p>
          <a:pPr algn="l"/>
          <a:r>
            <a:rPr kumimoji="1" lang="ja-JP" altLang="en-US" sz="1100" b="1" u="none"/>
            <a:t>　　　 </a:t>
          </a:r>
          <a:r>
            <a:rPr kumimoji="1" lang="ja-JP" altLang="en-US" sz="1100" b="1" u="none" baseline="0"/>
            <a:t> </a:t>
          </a:r>
          <a:r>
            <a:rPr kumimoji="1" lang="en-US" altLang="ja-JP" sz="1100" b="1" u="none"/>
            <a:t>※</a:t>
          </a:r>
          <a:r>
            <a:rPr kumimoji="1" lang="ja-JP" altLang="en-US" sz="1100" b="1" u="none"/>
            <a:t>別シートの内容をコピー＆ペーストした場合に発生しますので、行わないようにお願いします。</a:t>
          </a:r>
          <a:endParaRPr kumimoji="1" lang="en-US" altLang="ja-JP" sz="1100" b="1" u="none"/>
        </a:p>
        <a:p>
          <a:pPr algn="l"/>
          <a:r>
            <a:rPr kumimoji="1" lang="ja-JP" altLang="en-US" sz="1100" b="1" u="none"/>
            <a:t>　・ 同一事業所かつ同一サービスで重複して記載がある場合はエラーになります。</a:t>
          </a:r>
          <a:endParaRPr kumimoji="1" lang="en-US" altLang="ja-JP" sz="1100" b="1" u="none"/>
        </a:p>
        <a:p>
          <a:pPr algn="l"/>
          <a:r>
            <a:rPr kumimoji="1" lang="ja-JP" altLang="en-US" sz="1100" b="1" u="none"/>
            <a:t>　　 その場合、重複されている列が赤く表示されますのでご確認ください。</a:t>
          </a:r>
          <a:endParaRPr kumimoji="1" lang="en-US" altLang="ja-JP" sz="1100" b="1" u="none"/>
        </a:p>
        <a:p>
          <a:pPr algn="l"/>
          <a:r>
            <a:rPr kumimoji="1" lang="ja-JP" altLang="en-US" sz="1100" b="1" u="none"/>
            <a:t>　■別記様式</a:t>
          </a:r>
          <a:r>
            <a:rPr kumimoji="1" lang="en-US" altLang="ja-JP" sz="1100" b="1" u="none"/>
            <a:t>2-1</a:t>
          </a:r>
          <a:r>
            <a:rPr kumimoji="1" lang="ja-JP" altLang="en-US" sz="1100" b="1" u="none"/>
            <a:t>、</a:t>
          </a:r>
          <a:r>
            <a:rPr kumimoji="1" lang="en-US" altLang="ja-JP" sz="1100" b="1" u="none"/>
            <a:t>2-2</a:t>
          </a:r>
        </a:p>
        <a:p>
          <a:pPr algn="l"/>
          <a:r>
            <a:rPr kumimoji="1" lang="ja-JP" altLang="en-US" sz="1100" b="1" u="none"/>
            <a:t>　・ サービスごとに申請できる車両の数に上限があり、上限を超えて申請した場合エラーになります。</a:t>
          </a:r>
          <a:endParaRPr kumimoji="1" lang="en-US" altLang="ja-JP" sz="1100" b="1" u="none"/>
        </a:p>
        <a:p>
          <a:pPr algn="l"/>
          <a:r>
            <a:rPr kumimoji="1" lang="ja-JP" altLang="en-US" sz="1100" b="1" u="none"/>
            <a:t>　　 サービス種別を選択すると、上限数に応じて申請車両のセルの色が変わります。</a:t>
          </a:r>
          <a:endParaRPr kumimoji="1" lang="en-US" altLang="ja-JP" sz="1100" b="1" u="none"/>
        </a:p>
        <a:p>
          <a:pPr algn="l"/>
          <a:r>
            <a:rPr kumimoji="1" lang="ja-JP" altLang="en-US" sz="1100" b="1" u="none"/>
            <a:t>　　 申請できるセルは　　　　　　のセルです。　　　　　　のセルは入力しないでください。</a:t>
          </a:r>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同一の車両について複数の事業所・サービスで申請をするとエラーになります。</a:t>
          </a:r>
          <a:endParaRPr kumimoji="1" lang="en-US" altLang="ja-JP" sz="1100" b="1" u="none">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同一事業所かつ同一サービスで重複して記載がある場合はエラーになります。</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その場合、重複されている列が赤く表示されますのでご確認ください。</a:t>
          </a:r>
          <a:endParaRPr lang="ja-JP" altLang="ja-JP">
            <a:effectLst/>
          </a:endParaRPr>
        </a:p>
        <a:p>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3-1-1(2)</a:t>
          </a:r>
          <a:r>
            <a:rPr kumimoji="1" lang="ja-JP" altLang="ja-JP"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3-2-1(2)</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en-US"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1-1-1(2)</a:t>
          </a:r>
          <a:r>
            <a:rPr kumimoji="1" lang="ja-JP" altLang="en-US"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1-2-1(2)</a:t>
          </a:r>
          <a:r>
            <a:rPr kumimoji="1" lang="ja-JP" altLang="en-US" sz="1100" b="1">
              <a:solidFill>
                <a:schemeClr val="dk1"/>
              </a:solidFill>
              <a:effectLst/>
              <a:latin typeface="+mn-lt"/>
              <a:ea typeface="+mn-ea"/>
              <a:cs typeface="+mn-cs"/>
            </a:rPr>
            <a:t>と同じです。</a:t>
          </a:r>
          <a:endParaRPr lang="ja-JP" altLang="ja-JP" sz="1100" b="1">
            <a:effectLst/>
          </a:endParaRPr>
        </a:p>
      </xdr:txBody>
    </xdr:sp>
    <xdr:clientData/>
  </xdr:twoCellAnchor>
  <xdr:twoCellAnchor>
    <xdr:from>
      <xdr:col>1</xdr:col>
      <xdr:colOff>76200</xdr:colOff>
      <xdr:row>15</xdr:row>
      <xdr:rowOff>425450</xdr:rowOff>
    </xdr:from>
    <xdr:to>
      <xdr:col>1</xdr:col>
      <xdr:colOff>1111250</xdr:colOff>
      <xdr:row>16</xdr:row>
      <xdr:rowOff>63500</xdr:rowOff>
    </xdr:to>
    <xdr:sp macro="" textlink="">
      <xdr:nvSpPr>
        <xdr:cNvPr id="6" name="正方形/長方形 5">
          <a:extLst>
            <a:ext uri="{FF2B5EF4-FFF2-40B4-BE49-F238E27FC236}">
              <a16:creationId xmlns:a16="http://schemas.microsoft.com/office/drawing/2014/main" id="{C13104C1-B4B3-76B8-5DED-08E54F090434}"/>
            </a:ext>
          </a:extLst>
        </xdr:cNvPr>
        <xdr:cNvSpPr/>
      </xdr:nvSpPr>
      <xdr:spPr>
        <a:xfrm>
          <a:off x="1638300" y="8045450"/>
          <a:ext cx="1035050" cy="146050"/>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113568</xdr:colOff>
      <xdr:row>23</xdr:row>
      <xdr:rowOff>313585</xdr:rowOff>
    </xdr:from>
    <xdr:to>
      <xdr:col>1</xdr:col>
      <xdr:colOff>850168</xdr:colOff>
      <xdr:row>23</xdr:row>
      <xdr:rowOff>440585</xdr:rowOff>
    </xdr:to>
    <xdr:sp macro="" textlink="">
      <xdr:nvSpPr>
        <xdr:cNvPr id="7" name="正方形/長方形 6">
          <a:extLst>
            <a:ext uri="{FF2B5EF4-FFF2-40B4-BE49-F238E27FC236}">
              <a16:creationId xmlns:a16="http://schemas.microsoft.com/office/drawing/2014/main" id="{8012D8F5-40C7-45E6-822C-8D0D1F4E4352}"/>
            </a:ext>
          </a:extLst>
        </xdr:cNvPr>
        <xdr:cNvSpPr/>
      </xdr:nvSpPr>
      <xdr:spPr>
        <a:xfrm>
          <a:off x="1676645" y="11969498"/>
          <a:ext cx="736600" cy="127000"/>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56174</xdr:colOff>
      <xdr:row>23</xdr:row>
      <xdr:rowOff>313585</xdr:rowOff>
    </xdr:from>
    <xdr:to>
      <xdr:col>2</xdr:col>
      <xdr:colOff>792774</xdr:colOff>
      <xdr:row>23</xdr:row>
      <xdr:rowOff>440585</xdr:rowOff>
    </xdr:to>
    <xdr:sp macro="" textlink="">
      <xdr:nvSpPr>
        <xdr:cNvPr id="8" name="正方形/長方形 7">
          <a:extLst>
            <a:ext uri="{FF2B5EF4-FFF2-40B4-BE49-F238E27FC236}">
              <a16:creationId xmlns:a16="http://schemas.microsoft.com/office/drawing/2014/main" id="{969835F4-945F-4518-AB0B-3EBBA28E7C57}"/>
            </a:ext>
          </a:extLst>
        </xdr:cNvPr>
        <xdr:cNvSpPr/>
      </xdr:nvSpPr>
      <xdr:spPr>
        <a:xfrm>
          <a:off x="3328866" y="11969498"/>
          <a:ext cx="736600" cy="127000"/>
        </a:xfrm>
        <a:prstGeom prst="rect">
          <a:avLst/>
        </a:prstGeom>
        <a:solidFill>
          <a:schemeClr val="accent3">
            <a:lumMod val="5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37</xdr:row>
          <xdr:rowOff>19050</xdr:rowOff>
        </xdr:from>
        <xdr:to>
          <xdr:col>3</xdr:col>
          <xdr:colOff>104775</xdr:colOff>
          <xdr:row>38</xdr:row>
          <xdr:rowOff>9525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12700</xdr:rowOff>
        </xdr:from>
        <xdr:to>
          <xdr:col>3</xdr:col>
          <xdr:colOff>123825</xdr:colOff>
          <xdr:row>40</xdr:row>
          <xdr:rowOff>9525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40</xdr:row>
          <xdr:rowOff>57150</xdr:rowOff>
        </xdr:from>
        <xdr:to>
          <xdr:col>3</xdr:col>
          <xdr:colOff>123825</xdr:colOff>
          <xdr:row>42</xdr:row>
          <xdr:rowOff>66675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43</xdr:row>
          <xdr:rowOff>25400</xdr:rowOff>
        </xdr:from>
        <xdr:to>
          <xdr:col>3</xdr:col>
          <xdr:colOff>123825</xdr:colOff>
          <xdr:row>43</xdr:row>
          <xdr:rowOff>400050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190500</xdr:colOff>
      <xdr:row>16</xdr:row>
      <xdr:rowOff>278343</xdr:rowOff>
    </xdr:from>
    <xdr:to>
      <xdr:col>12</xdr:col>
      <xdr:colOff>87842</xdr:colOff>
      <xdr:row>18</xdr:row>
      <xdr:rowOff>463551</xdr:rowOff>
    </xdr:to>
    <xdr:sp macro="" textlink="">
      <xdr:nvSpPr>
        <xdr:cNvPr id="2" name="吹き出し: 角を丸めた四角形 1">
          <a:extLst>
            <a:ext uri="{FF2B5EF4-FFF2-40B4-BE49-F238E27FC236}">
              <a16:creationId xmlns:a16="http://schemas.microsoft.com/office/drawing/2014/main" id="{0FEBDED5-4082-4F71-8F8A-2F50736CAFDA}"/>
            </a:ext>
          </a:extLst>
        </xdr:cNvPr>
        <xdr:cNvSpPr/>
      </xdr:nvSpPr>
      <xdr:spPr>
        <a:xfrm>
          <a:off x="1830917" y="5845176"/>
          <a:ext cx="2193925" cy="1095375"/>
        </a:xfrm>
        <a:prstGeom prst="wedgeRoundRectCallout">
          <a:avLst>
            <a:gd name="adj1" fmla="val 95389"/>
            <a:gd name="adj2" fmla="val 140755"/>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シートに入力エラーがあると「入力に誤りがあります」と表示されます。</a:t>
          </a:r>
        </a:p>
      </xdr:txBody>
    </xdr:sp>
    <xdr:clientData/>
  </xdr:twoCellAnchor>
  <xdr:twoCellAnchor>
    <xdr:from>
      <xdr:col>39</xdr:col>
      <xdr:colOff>10583</xdr:colOff>
      <xdr:row>4</xdr:row>
      <xdr:rowOff>169333</xdr:rowOff>
    </xdr:from>
    <xdr:to>
      <xdr:col>42</xdr:col>
      <xdr:colOff>102658</xdr:colOff>
      <xdr:row>7</xdr:row>
      <xdr:rowOff>127000</xdr:rowOff>
    </xdr:to>
    <xdr:sp macro="" textlink="">
      <xdr:nvSpPr>
        <xdr:cNvPr id="3" name="吹き出し: 角を丸めた四角形 2">
          <a:extLst>
            <a:ext uri="{FF2B5EF4-FFF2-40B4-BE49-F238E27FC236}">
              <a16:creationId xmlns:a16="http://schemas.microsoft.com/office/drawing/2014/main" id="{C18AF05C-A578-4063-9BCC-D6EBF6275AC3}"/>
            </a:ext>
          </a:extLst>
        </xdr:cNvPr>
        <xdr:cNvSpPr/>
      </xdr:nvSpPr>
      <xdr:spPr>
        <a:xfrm>
          <a:off x="13631333" y="1312333"/>
          <a:ext cx="2187575" cy="814917"/>
        </a:xfrm>
        <a:prstGeom prst="wedgeRoundRectCallout">
          <a:avLst>
            <a:gd name="adj1" fmla="val -66695"/>
            <a:gd name="adj2" fmla="val -97892"/>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ここが○になる必要があります。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1257300</xdr:colOff>
      <xdr:row>5</xdr:row>
      <xdr:rowOff>295275</xdr:rowOff>
    </xdr:from>
    <xdr:to>
      <xdr:col>3</xdr:col>
      <xdr:colOff>390525</xdr:colOff>
      <xdr:row>9</xdr:row>
      <xdr:rowOff>133350</xdr:rowOff>
    </xdr:to>
    <xdr:sp macro="" textlink="">
      <xdr:nvSpPr>
        <xdr:cNvPr id="2" name="吹き出し: 角を丸めた四角形 1">
          <a:extLst>
            <a:ext uri="{FF2B5EF4-FFF2-40B4-BE49-F238E27FC236}">
              <a16:creationId xmlns:a16="http://schemas.microsoft.com/office/drawing/2014/main" id="{8A69E603-06B1-5716-AC7A-06C6AF298957}"/>
            </a:ext>
          </a:extLst>
        </xdr:cNvPr>
        <xdr:cNvSpPr/>
      </xdr:nvSpPr>
      <xdr:spPr>
        <a:xfrm>
          <a:off x="2352675" y="1771650"/>
          <a:ext cx="2200275" cy="1095375"/>
        </a:xfrm>
        <a:prstGeom prst="wedgeRoundRectCallout">
          <a:avLst>
            <a:gd name="adj1" fmla="val -34375"/>
            <a:gd name="adj2" fmla="val -70839"/>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同じ事業所・サービスについて申請があると赤塗りになりエラーになります。</a:t>
          </a:r>
        </a:p>
      </xdr:txBody>
    </xdr:sp>
    <xdr:clientData/>
  </xdr:twoCellAnchor>
  <xdr:twoCellAnchor>
    <xdr:from>
      <xdr:col>2</xdr:col>
      <xdr:colOff>1247775</xdr:colOff>
      <xdr:row>13</xdr:row>
      <xdr:rowOff>0</xdr:rowOff>
    </xdr:from>
    <xdr:to>
      <xdr:col>3</xdr:col>
      <xdr:colOff>371475</xdr:colOff>
      <xdr:row>16</xdr:row>
      <xdr:rowOff>123825</xdr:rowOff>
    </xdr:to>
    <xdr:sp macro="" textlink="">
      <xdr:nvSpPr>
        <xdr:cNvPr id="3" name="吹き出し: 角を丸めた四角形 2">
          <a:extLst>
            <a:ext uri="{FF2B5EF4-FFF2-40B4-BE49-F238E27FC236}">
              <a16:creationId xmlns:a16="http://schemas.microsoft.com/office/drawing/2014/main" id="{E9F5CBC5-478A-4AE5-A8B4-7E1480228CC9}"/>
            </a:ext>
          </a:extLst>
        </xdr:cNvPr>
        <xdr:cNvSpPr/>
      </xdr:nvSpPr>
      <xdr:spPr>
        <a:xfrm>
          <a:off x="2343150" y="3990975"/>
          <a:ext cx="2190750" cy="1066800"/>
        </a:xfrm>
        <a:prstGeom prst="wedgeRoundRectCallout">
          <a:avLst>
            <a:gd name="adj1" fmla="val -34375"/>
            <a:gd name="adj2" fmla="val -70839"/>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対象外のサービスや申請の記載漏れがあると金額が表示されずエラーになります</a:t>
          </a:r>
          <a:r>
            <a:rPr kumimoji="1" lang="ja-JP" altLang="en-US" sz="1100" b="1" kern="1200">
              <a:solidFill>
                <a:schemeClr val="accent1">
                  <a:lumMod val="50000"/>
                </a:schemeClr>
              </a:solidFill>
            </a:rPr>
            <a:t>。</a:t>
          </a:r>
        </a:p>
      </xdr:txBody>
    </xdr:sp>
    <xdr:clientData/>
  </xdr:twoCellAnchor>
  <xdr:twoCellAnchor>
    <xdr:from>
      <xdr:col>1</xdr:col>
      <xdr:colOff>57150</xdr:colOff>
      <xdr:row>10</xdr:row>
      <xdr:rowOff>285750</xdr:rowOff>
    </xdr:from>
    <xdr:to>
      <xdr:col>1</xdr:col>
      <xdr:colOff>771525</xdr:colOff>
      <xdr:row>12</xdr:row>
      <xdr:rowOff>28575</xdr:rowOff>
    </xdr:to>
    <xdr:sp macro="" textlink="">
      <xdr:nvSpPr>
        <xdr:cNvPr id="4" name="正方形/長方形 3">
          <a:extLst>
            <a:ext uri="{FF2B5EF4-FFF2-40B4-BE49-F238E27FC236}">
              <a16:creationId xmlns:a16="http://schemas.microsoft.com/office/drawing/2014/main" id="{94405C3C-9165-4265-5144-0206E25DD591}"/>
            </a:ext>
          </a:extLst>
        </xdr:cNvPr>
        <xdr:cNvSpPr/>
      </xdr:nvSpPr>
      <xdr:spPr>
        <a:xfrm>
          <a:off x="342900" y="3333750"/>
          <a:ext cx="714375" cy="371475"/>
        </a:xfrm>
        <a:prstGeom prst="rect">
          <a:avLst/>
        </a:prstGeom>
        <a:noFill/>
        <a:ln w="38100" cap="flat" cmpd="sng" algn="ctr">
          <a:solidFill>
            <a:schemeClr val="accent2"/>
          </a:solidFill>
          <a:prstDash val="sysDash"/>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kumimoji="1" lang="ja-JP" altLang="en-US" sz="1100" kern="1200"/>
        </a:p>
      </xdr:txBody>
    </xdr:sp>
    <xdr:clientData/>
  </xdr:twoCellAnchor>
  <xdr:twoCellAnchor>
    <xdr:from>
      <xdr:col>3</xdr:col>
      <xdr:colOff>6350</xdr:colOff>
      <xdr:row>10</xdr:row>
      <xdr:rowOff>285750</xdr:rowOff>
    </xdr:from>
    <xdr:to>
      <xdr:col>3</xdr:col>
      <xdr:colOff>2247900</xdr:colOff>
      <xdr:row>12</xdr:row>
      <xdr:rowOff>28575</xdr:rowOff>
    </xdr:to>
    <xdr:sp macro="" textlink="">
      <xdr:nvSpPr>
        <xdr:cNvPr id="5" name="正方形/長方形 4">
          <a:extLst>
            <a:ext uri="{FF2B5EF4-FFF2-40B4-BE49-F238E27FC236}">
              <a16:creationId xmlns:a16="http://schemas.microsoft.com/office/drawing/2014/main" id="{81609AE3-B7C9-4C41-AD99-5A735C887289}"/>
            </a:ext>
          </a:extLst>
        </xdr:cNvPr>
        <xdr:cNvSpPr/>
      </xdr:nvSpPr>
      <xdr:spPr>
        <a:xfrm>
          <a:off x="4168775" y="3333750"/>
          <a:ext cx="2241550" cy="371475"/>
        </a:xfrm>
        <a:prstGeom prst="rect">
          <a:avLst/>
        </a:prstGeom>
        <a:noFill/>
        <a:ln w="38100" cap="flat" cmpd="sng" algn="ctr">
          <a:solidFill>
            <a:schemeClr val="accent2"/>
          </a:solidFill>
          <a:prstDash val="sysDash"/>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kumimoji="1" lang="ja-JP" altLang="en-US" sz="1100" kern="1200"/>
        </a:p>
      </xdr:txBody>
    </xdr:sp>
    <xdr:clientData/>
  </xdr:twoCellAnchor>
  <xdr:twoCellAnchor>
    <xdr:from>
      <xdr:col>4</xdr:col>
      <xdr:colOff>44450</xdr:colOff>
      <xdr:row>10</xdr:row>
      <xdr:rowOff>266700</xdr:rowOff>
    </xdr:from>
    <xdr:to>
      <xdr:col>4</xdr:col>
      <xdr:colOff>1047750</xdr:colOff>
      <xdr:row>12</xdr:row>
      <xdr:rowOff>9525</xdr:rowOff>
    </xdr:to>
    <xdr:sp macro="" textlink="">
      <xdr:nvSpPr>
        <xdr:cNvPr id="6" name="正方形/長方形 5">
          <a:extLst>
            <a:ext uri="{FF2B5EF4-FFF2-40B4-BE49-F238E27FC236}">
              <a16:creationId xmlns:a16="http://schemas.microsoft.com/office/drawing/2014/main" id="{E32A8C93-1D91-4724-B9E8-F4C44C251FA5}"/>
            </a:ext>
          </a:extLst>
        </xdr:cNvPr>
        <xdr:cNvSpPr/>
      </xdr:nvSpPr>
      <xdr:spPr>
        <a:xfrm>
          <a:off x="6521450" y="3314700"/>
          <a:ext cx="1003300" cy="371475"/>
        </a:xfrm>
        <a:prstGeom prst="rect">
          <a:avLst/>
        </a:prstGeom>
        <a:noFill/>
        <a:ln w="38100" cap="flat" cmpd="sng" algn="ctr">
          <a:solidFill>
            <a:schemeClr val="accent2"/>
          </a:solidFill>
          <a:prstDash val="sysDash"/>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kumimoji="1" lang="ja-JP" altLang="en-US" sz="1100" kern="1200"/>
        </a:p>
      </xdr:txBody>
    </xdr:sp>
    <xdr:clientData/>
  </xdr:twoCellAnchor>
  <xdr:twoCellAnchor>
    <xdr:from>
      <xdr:col>3</xdr:col>
      <xdr:colOff>415925</xdr:colOff>
      <xdr:row>8</xdr:row>
      <xdr:rowOff>9525</xdr:rowOff>
    </xdr:from>
    <xdr:to>
      <xdr:col>10</xdr:col>
      <xdr:colOff>1133475</xdr:colOff>
      <xdr:row>8</xdr:row>
      <xdr:rowOff>254000</xdr:rowOff>
    </xdr:to>
    <xdr:cxnSp macro="">
      <xdr:nvCxnSpPr>
        <xdr:cNvPr id="8" name="直線矢印コネクタ 7">
          <a:extLst>
            <a:ext uri="{FF2B5EF4-FFF2-40B4-BE49-F238E27FC236}">
              <a16:creationId xmlns:a16="http://schemas.microsoft.com/office/drawing/2014/main" id="{6C42DB96-5B97-1065-36BA-93B0BEDCB434}"/>
            </a:ext>
          </a:extLst>
        </xdr:cNvPr>
        <xdr:cNvCxnSpPr/>
      </xdr:nvCxnSpPr>
      <xdr:spPr>
        <a:xfrm flipV="1">
          <a:off x="4578350" y="2428875"/>
          <a:ext cx="7937500" cy="244475"/>
        </a:xfrm>
        <a:prstGeom prst="straightConnector1">
          <a:avLst/>
        </a:prstGeom>
        <a:ln w="381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390525</xdr:colOff>
      <xdr:row>8</xdr:row>
      <xdr:rowOff>285750</xdr:rowOff>
    </xdr:from>
    <xdr:to>
      <xdr:col>10</xdr:col>
      <xdr:colOff>1123950</xdr:colOff>
      <xdr:row>15</xdr:row>
      <xdr:rowOff>66675</xdr:rowOff>
    </xdr:to>
    <xdr:cxnSp macro="">
      <xdr:nvCxnSpPr>
        <xdr:cNvPr id="9" name="直線矢印コネクタ 8">
          <a:extLst>
            <a:ext uri="{FF2B5EF4-FFF2-40B4-BE49-F238E27FC236}">
              <a16:creationId xmlns:a16="http://schemas.microsoft.com/office/drawing/2014/main" id="{8224C165-602D-4DC2-9C00-D8D7E05E7AC5}"/>
            </a:ext>
          </a:extLst>
        </xdr:cNvPr>
        <xdr:cNvCxnSpPr/>
      </xdr:nvCxnSpPr>
      <xdr:spPr>
        <a:xfrm flipV="1">
          <a:off x="4552950" y="2705100"/>
          <a:ext cx="7953375" cy="1981200"/>
        </a:xfrm>
        <a:prstGeom prst="straightConnector1">
          <a:avLst/>
        </a:prstGeom>
        <a:ln w="381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352425</xdr:colOff>
      <xdr:row>9</xdr:row>
      <xdr:rowOff>304800</xdr:rowOff>
    </xdr:from>
    <xdr:to>
      <xdr:col>10</xdr:col>
      <xdr:colOff>1162050</xdr:colOff>
      <xdr:row>15</xdr:row>
      <xdr:rowOff>276225</xdr:rowOff>
    </xdr:to>
    <xdr:cxnSp macro="">
      <xdr:nvCxnSpPr>
        <xdr:cNvPr id="11" name="直線矢印コネクタ 10">
          <a:extLst>
            <a:ext uri="{FF2B5EF4-FFF2-40B4-BE49-F238E27FC236}">
              <a16:creationId xmlns:a16="http://schemas.microsoft.com/office/drawing/2014/main" id="{901F4701-50EB-446D-83A3-66FF05D14B4A}"/>
            </a:ext>
          </a:extLst>
        </xdr:cNvPr>
        <xdr:cNvCxnSpPr/>
      </xdr:nvCxnSpPr>
      <xdr:spPr>
        <a:xfrm flipV="1">
          <a:off x="4514850" y="3038475"/>
          <a:ext cx="8029575" cy="1857375"/>
        </a:xfrm>
        <a:prstGeom prst="straightConnector1">
          <a:avLst/>
        </a:prstGeom>
        <a:ln w="381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514350</xdr:colOff>
      <xdr:row>13</xdr:row>
      <xdr:rowOff>139700</xdr:rowOff>
    </xdr:from>
    <xdr:to>
      <xdr:col>10</xdr:col>
      <xdr:colOff>892175</xdr:colOff>
      <xdr:row>16</xdr:row>
      <xdr:rowOff>301625</xdr:rowOff>
    </xdr:to>
    <xdr:sp macro="" textlink="">
      <xdr:nvSpPr>
        <xdr:cNvPr id="13" name="吹き出し: 角を丸めた四角形 12">
          <a:extLst>
            <a:ext uri="{FF2B5EF4-FFF2-40B4-BE49-F238E27FC236}">
              <a16:creationId xmlns:a16="http://schemas.microsoft.com/office/drawing/2014/main" id="{BA2FAA14-DA4D-4190-8016-D5EDF3396126}"/>
            </a:ext>
          </a:extLst>
        </xdr:cNvPr>
        <xdr:cNvSpPr/>
      </xdr:nvSpPr>
      <xdr:spPr>
        <a:xfrm>
          <a:off x="10077450" y="4130675"/>
          <a:ext cx="2197100" cy="1104900"/>
        </a:xfrm>
        <a:prstGeom prst="wedgeRoundRectCallout">
          <a:avLst>
            <a:gd name="adj1" fmla="val 56232"/>
            <a:gd name="adj2" fmla="val -92391"/>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ここがすべて○になることが必要です。</a:t>
          </a:r>
        </a:p>
      </xdr:txBody>
    </xdr:sp>
    <xdr:clientData/>
  </xdr:twoCellAnchor>
  <xdr:twoCellAnchor>
    <xdr:from>
      <xdr:col>3</xdr:col>
      <xdr:colOff>1619250</xdr:colOff>
      <xdr:row>16</xdr:row>
      <xdr:rowOff>130175</xdr:rowOff>
    </xdr:from>
    <xdr:to>
      <xdr:col>4</xdr:col>
      <xdr:colOff>482600</xdr:colOff>
      <xdr:row>18</xdr:row>
      <xdr:rowOff>133350</xdr:rowOff>
    </xdr:to>
    <xdr:sp macro="" textlink="">
      <xdr:nvSpPr>
        <xdr:cNvPr id="16" name="テキスト ボックス 15">
          <a:extLst>
            <a:ext uri="{FF2B5EF4-FFF2-40B4-BE49-F238E27FC236}">
              <a16:creationId xmlns:a16="http://schemas.microsoft.com/office/drawing/2014/main" id="{68866D51-8B79-76A3-22F2-20AA03059CCE}"/>
            </a:ext>
          </a:extLst>
        </xdr:cNvPr>
        <xdr:cNvSpPr txBox="1"/>
      </xdr:nvSpPr>
      <xdr:spPr>
        <a:xfrm>
          <a:off x="5781675" y="5064125"/>
          <a:ext cx="1177925" cy="631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別紙様式</a:t>
          </a:r>
          <a:r>
            <a:rPr kumimoji="1" lang="en-US" altLang="ja-JP" sz="1100" kern="1200"/>
            <a:t>1-2-1</a:t>
          </a:r>
          <a:r>
            <a:rPr kumimoji="1" lang="ja-JP" altLang="en-US" sz="1100" kern="1200"/>
            <a:t>に記入が正しい</a:t>
          </a:r>
        </a:p>
      </xdr:txBody>
    </xdr:sp>
    <xdr:clientData/>
  </xdr:twoCellAnchor>
  <xdr:twoCellAnchor>
    <xdr:from>
      <xdr:col>3</xdr:col>
      <xdr:colOff>1771650</xdr:colOff>
      <xdr:row>12</xdr:row>
      <xdr:rowOff>76200</xdr:rowOff>
    </xdr:from>
    <xdr:to>
      <xdr:col>3</xdr:col>
      <xdr:colOff>1885950</xdr:colOff>
      <xdr:row>16</xdr:row>
      <xdr:rowOff>133350</xdr:rowOff>
    </xdr:to>
    <xdr:cxnSp macro="">
      <xdr:nvCxnSpPr>
        <xdr:cNvPr id="18" name="直線矢印コネクタ 17">
          <a:extLst>
            <a:ext uri="{FF2B5EF4-FFF2-40B4-BE49-F238E27FC236}">
              <a16:creationId xmlns:a16="http://schemas.microsoft.com/office/drawing/2014/main" id="{88F7415F-F1EE-A51E-6452-E572E9F071A2}"/>
            </a:ext>
          </a:extLst>
        </xdr:cNvPr>
        <xdr:cNvCxnSpPr/>
      </xdr:nvCxnSpPr>
      <xdr:spPr>
        <a:xfrm flipH="1" flipV="1">
          <a:off x="5934075" y="3752850"/>
          <a:ext cx="114300" cy="13144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2219325</xdr:colOff>
      <xdr:row>3</xdr:row>
      <xdr:rowOff>38099</xdr:rowOff>
    </xdr:from>
    <xdr:to>
      <xdr:col>5</xdr:col>
      <xdr:colOff>47625</xdr:colOff>
      <xdr:row>5</xdr:row>
      <xdr:rowOff>12699</xdr:rowOff>
    </xdr:to>
    <xdr:sp macro="" textlink="">
      <xdr:nvSpPr>
        <xdr:cNvPr id="2" name="正方形/長方形 1">
          <a:extLst>
            <a:ext uri="{FF2B5EF4-FFF2-40B4-BE49-F238E27FC236}">
              <a16:creationId xmlns:a16="http://schemas.microsoft.com/office/drawing/2014/main" id="{2990C6BD-E788-4B7D-ABE0-30C33FB08AE9}"/>
            </a:ext>
          </a:extLst>
        </xdr:cNvPr>
        <xdr:cNvSpPr/>
      </xdr:nvSpPr>
      <xdr:spPr>
        <a:xfrm>
          <a:off x="5057775" y="809624"/>
          <a:ext cx="1076325" cy="603250"/>
        </a:xfrm>
        <a:prstGeom prst="rect">
          <a:avLst/>
        </a:prstGeom>
        <a:noFill/>
        <a:ln w="38100" cap="flat" cmpd="sng" algn="ctr">
          <a:solidFill>
            <a:schemeClr val="accent2"/>
          </a:solidFill>
          <a:prstDash val="sysDash"/>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kumimoji="1" lang="ja-JP" altLang="en-US" sz="1100" kern="1200"/>
        </a:p>
      </xdr:txBody>
    </xdr:sp>
    <xdr:clientData/>
  </xdr:twoCellAnchor>
  <xdr:twoCellAnchor>
    <xdr:from>
      <xdr:col>4</xdr:col>
      <xdr:colOff>38100</xdr:colOff>
      <xdr:row>6</xdr:row>
      <xdr:rowOff>95250</xdr:rowOff>
    </xdr:from>
    <xdr:to>
      <xdr:col>6</xdr:col>
      <xdr:colOff>333375</xdr:colOff>
      <xdr:row>9</xdr:row>
      <xdr:rowOff>254000</xdr:rowOff>
    </xdr:to>
    <xdr:sp macro="" textlink="">
      <xdr:nvSpPr>
        <xdr:cNvPr id="3" name="吹き出し: 角を丸めた四角形 2">
          <a:extLst>
            <a:ext uri="{FF2B5EF4-FFF2-40B4-BE49-F238E27FC236}">
              <a16:creationId xmlns:a16="http://schemas.microsoft.com/office/drawing/2014/main" id="{35013B49-06FD-4EE2-A831-04231AD70303}"/>
            </a:ext>
          </a:extLst>
        </xdr:cNvPr>
        <xdr:cNvSpPr/>
      </xdr:nvSpPr>
      <xdr:spPr>
        <a:xfrm>
          <a:off x="5172075" y="1809750"/>
          <a:ext cx="2200275" cy="1101725"/>
        </a:xfrm>
        <a:prstGeom prst="wedgeRoundRectCallout">
          <a:avLst>
            <a:gd name="adj1" fmla="val -34375"/>
            <a:gd name="adj2" fmla="val -70839"/>
            <a:gd name="adj3" fmla="val 16667"/>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b="1" kern="1200">
              <a:solidFill>
                <a:schemeClr val="accent1">
                  <a:lumMod val="50000"/>
                </a:schemeClr>
              </a:solidFill>
            </a:rPr>
            <a:t>同一の車両について申請があるとエラーになります。</a:t>
          </a:r>
        </a:p>
      </xdr:txBody>
    </xdr:sp>
    <xdr:clientData/>
  </xdr:twoCellAnchor>
  <xdr:twoCellAnchor>
    <xdr:from>
      <xdr:col>6</xdr:col>
      <xdr:colOff>438150</xdr:colOff>
      <xdr:row>8</xdr:row>
      <xdr:rowOff>6350</xdr:rowOff>
    </xdr:from>
    <xdr:to>
      <xdr:col>26</xdr:col>
      <xdr:colOff>1123950</xdr:colOff>
      <xdr:row>8</xdr:row>
      <xdr:rowOff>285750</xdr:rowOff>
    </xdr:to>
    <xdr:cxnSp macro="">
      <xdr:nvCxnSpPr>
        <xdr:cNvPr id="4" name="直線矢印コネクタ 3">
          <a:extLst>
            <a:ext uri="{FF2B5EF4-FFF2-40B4-BE49-F238E27FC236}">
              <a16:creationId xmlns:a16="http://schemas.microsoft.com/office/drawing/2014/main" id="{6C235DFD-EA0D-41E5-AE69-B4CE379280A2}"/>
            </a:ext>
          </a:extLst>
        </xdr:cNvPr>
        <xdr:cNvCxnSpPr/>
      </xdr:nvCxnSpPr>
      <xdr:spPr>
        <a:xfrm>
          <a:off x="7477125" y="2349500"/>
          <a:ext cx="8924925" cy="279400"/>
        </a:xfrm>
        <a:prstGeom prst="straightConnector1">
          <a:avLst/>
        </a:prstGeom>
        <a:ln w="38100">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ifs103\&#20445;&#20581;&#31119;&#31049;&#35506;\Users\0227102\Desktop\&#12304;&#21442;&#32771;&#12305;&#24859;&#30693;&#30476;\&#12304;&#20171;&#35703;&#21306;&#20998;&#12305;&#20132;&#20184;&#30003;&#35531;&#26360;&#3156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介護）"/>
      <sheetName val="様式第1、別紙1"/>
      <sheetName val="申請書 (地域福祉)"/>
      <sheetName val="申請書 (児童福祉)"/>
      <sheetName val="別紙2"/>
      <sheetName val="振込情報"/>
      <sheetName val="各種情報"/>
      <sheetName val="介護テーブル"/>
      <sheetName val="テーブル (2)"/>
    </sheetNames>
    <sheetDataSet>
      <sheetData sheetId="0" refreshError="1"/>
      <sheetData sheetId="1" refreshError="1"/>
      <sheetData sheetId="2" refreshError="1"/>
      <sheetData sheetId="3" refreshError="1"/>
      <sheetData sheetId="4">
        <row r="3">
          <cell r="AH3">
            <v>0</v>
          </cell>
        </row>
      </sheetData>
      <sheetData sheetId="5" refreshError="1"/>
      <sheetData sheetId="6" refreshError="1"/>
      <sheetData sheetId="7">
        <row r="3">
          <cell r="A3" t="str">
            <v>訪問介護</v>
          </cell>
        </row>
        <row r="4">
          <cell r="A4" t="str">
            <v>定期巡回・随時対応型訪問介護看護</v>
          </cell>
        </row>
        <row r="5">
          <cell r="A5" t="str">
            <v>夜間対応型訪問介護</v>
          </cell>
        </row>
        <row r="6">
          <cell r="A6" t="str">
            <v>訪問看護</v>
          </cell>
        </row>
        <row r="7">
          <cell r="A7" t="str">
            <v>居宅介護支援</v>
          </cell>
        </row>
      </sheetData>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953C9-D965-40B2-93D4-CF28414F75F1}">
  <sheetPr>
    <pageSetUpPr fitToPage="1"/>
  </sheetPr>
  <dimension ref="A1:F15"/>
  <sheetViews>
    <sheetView topLeftCell="A16" workbookViewId="0"/>
  </sheetViews>
  <sheetFormatPr defaultRowHeight="40" customHeight="1"/>
  <cols>
    <col min="1" max="1" width="22.36328125" bestFit="1" customWidth="1"/>
    <col min="2" max="2" width="24.453125" bestFit="1" customWidth="1"/>
    <col min="3" max="3" width="13.54296875" bestFit="1" customWidth="1"/>
    <col min="4" max="4" width="24.36328125" bestFit="1" customWidth="1"/>
    <col min="5" max="5" width="52.1796875" customWidth="1"/>
    <col min="6" max="6" width="0" hidden="1" customWidth="1"/>
  </cols>
  <sheetData>
    <row r="1" spans="1:6" ht="40" customHeight="1" thickBot="1">
      <c r="A1" s="104" t="s">
        <v>156</v>
      </c>
      <c r="B1" s="150" t="s">
        <v>158</v>
      </c>
      <c r="C1" s="150"/>
      <c r="D1" s="150"/>
      <c r="E1" s="150"/>
    </row>
    <row r="2" spans="1:6" ht="40" customHeight="1">
      <c r="A2" s="28" t="s">
        <v>95</v>
      </c>
      <c r="B2" s="29" t="s">
        <v>84</v>
      </c>
      <c r="C2" s="29" t="s">
        <v>86</v>
      </c>
      <c r="D2" s="29" t="s">
        <v>85</v>
      </c>
      <c r="E2" s="30" t="s">
        <v>204</v>
      </c>
    </row>
    <row r="3" spans="1:6" ht="40" customHeight="1">
      <c r="A3" s="103" t="s">
        <v>145</v>
      </c>
      <c r="B3" s="109" t="str">
        <f>HYPERLINK("#'"&amp;F3&amp;"'!A1",F3)</f>
        <v>申請書（別記様式第１）</v>
      </c>
      <c r="C3" s="151"/>
      <c r="D3" s="152"/>
      <c r="E3" s="153"/>
      <c r="F3" t="s">
        <v>157</v>
      </c>
    </row>
    <row r="4" spans="1:6" ht="40" customHeight="1">
      <c r="A4" s="31" t="s">
        <v>146</v>
      </c>
      <c r="B4" s="110" t="str">
        <f>HYPERLINK("#'"&amp;A4&amp;"'!A1",A4)</f>
        <v>別紙様式1-1-1</v>
      </c>
      <c r="C4" s="27" t="s">
        <v>92</v>
      </c>
      <c r="D4" s="27" t="s">
        <v>87</v>
      </c>
      <c r="E4" s="32" t="s">
        <v>192</v>
      </c>
    </row>
    <row r="5" spans="1:6" ht="40" customHeight="1">
      <c r="A5" s="31" t="s">
        <v>147</v>
      </c>
      <c r="B5" s="110" t="str">
        <f>HYPERLINK("#'"&amp;A5&amp;"'!A1",A5)</f>
        <v>別紙様式1-1-2</v>
      </c>
      <c r="C5" s="27" t="s">
        <v>92</v>
      </c>
      <c r="D5" s="27" t="s">
        <v>87</v>
      </c>
      <c r="E5" s="32" t="s">
        <v>193</v>
      </c>
    </row>
    <row r="6" spans="1:6" ht="40" customHeight="1">
      <c r="A6" s="31" t="s">
        <v>148</v>
      </c>
      <c r="B6" s="110" t="str">
        <f>HYPERLINK("#'"&amp;A6&amp;"'!A1",A6)</f>
        <v>別紙様式1-2-1</v>
      </c>
      <c r="C6" s="27" t="s">
        <v>92</v>
      </c>
      <c r="D6" s="27" t="s">
        <v>88</v>
      </c>
      <c r="E6" s="32" t="s">
        <v>192</v>
      </c>
    </row>
    <row r="7" spans="1:6" ht="40" customHeight="1">
      <c r="A7" s="31" t="s">
        <v>149</v>
      </c>
      <c r="B7" s="110" t="str">
        <f t="shared" ref="B7:B13" si="0">HYPERLINK("#'"&amp;A7&amp;"'!A1",A7)</f>
        <v>別紙様式1-2-2</v>
      </c>
      <c r="C7" s="27" t="s">
        <v>92</v>
      </c>
      <c r="D7" s="27" t="s">
        <v>88</v>
      </c>
      <c r="E7" s="32" t="s">
        <v>193</v>
      </c>
    </row>
    <row r="8" spans="1:6" ht="40" customHeight="1">
      <c r="A8" s="31" t="s">
        <v>150</v>
      </c>
      <c r="B8" s="110" t="str">
        <f t="shared" si="0"/>
        <v>別紙様式2-1</v>
      </c>
      <c r="C8" s="27" t="s">
        <v>93</v>
      </c>
      <c r="D8" s="27" t="s">
        <v>91</v>
      </c>
      <c r="E8" s="32" t="s">
        <v>192</v>
      </c>
    </row>
    <row r="9" spans="1:6" ht="40" customHeight="1">
      <c r="A9" s="31" t="s">
        <v>151</v>
      </c>
      <c r="B9" s="110" t="str">
        <f t="shared" si="0"/>
        <v>別紙様式2-2</v>
      </c>
      <c r="C9" s="27" t="s">
        <v>93</v>
      </c>
      <c r="D9" s="27" t="s">
        <v>91</v>
      </c>
      <c r="E9" s="32" t="s">
        <v>193</v>
      </c>
    </row>
    <row r="10" spans="1:6" ht="40" customHeight="1">
      <c r="A10" s="31" t="s">
        <v>152</v>
      </c>
      <c r="B10" s="110" t="str">
        <f t="shared" si="0"/>
        <v>別紙様式3-1-1</v>
      </c>
      <c r="C10" s="27" t="s">
        <v>94</v>
      </c>
      <c r="D10" s="27" t="s">
        <v>89</v>
      </c>
      <c r="E10" s="32" t="s">
        <v>192</v>
      </c>
    </row>
    <row r="11" spans="1:6" ht="40" customHeight="1">
      <c r="A11" s="31" t="s">
        <v>153</v>
      </c>
      <c r="B11" s="110" t="str">
        <f t="shared" si="0"/>
        <v>別紙様式3-1-2</v>
      </c>
      <c r="C11" s="27" t="s">
        <v>94</v>
      </c>
      <c r="D11" s="27" t="s">
        <v>89</v>
      </c>
      <c r="E11" s="32" t="s">
        <v>193</v>
      </c>
    </row>
    <row r="12" spans="1:6" ht="40" customHeight="1">
      <c r="A12" s="31" t="s">
        <v>154</v>
      </c>
      <c r="B12" s="110" t="str">
        <f t="shared" si="0"/>
        <v>別紙様式3-2-1</v>
      </c>
      <c r="C12" s="27" t="s">
        <v>94</v>
      </c>
      <c r="D12" s="27" t="s">
        <v>90</v>
      </c>
      <c r="E12" s="32" t="s">
        <v>192</v>
      </c>
    </row>
    <row r="13" spans="1:6" ht="40" customHeight="1" thickBot="1">
      <c r="A13" s="33" t="s">
        <v>155</v>
      </c>
      <c r="B13" s="111" t="str">
        <f t="shared" si="0"/>
        <v>別紙様式3-2-2</v>
      </c>
      <c r="C13" s="34" t="s">
        <v>94</v>
      </c>
      <c r="D13" s="34" t="s">
        <v>90</v>
      </c>
      <c r="E13" s="35" t="s">
        <v>193</v>
      </c>
    </row>
    <row r="15" spans="1:6" ht="40" customHeight="1">
      <c r="A15" s="105"/>
      <c r="B15" s="105"/>
      <c r="C15" s="105"/>
      <c r="D15" s="105"/>
      <c r="E15" s="105"/>
    </row>
  </sheetData>
  <sheetProtection algorithmName="SHA-512" hashValue="WvGfwl/XOp+Z/GNnmW35P87yXhnuBHxtc7EMrRqZlM3x0GfxHWZ+x8Ceo78ozMVYrQdkRa+/m6lJqZKRpaFtSQ==" saltValue="3ZhU80LzyEtWsvq5icDcmg==" spinCount="100000" sheet="1" selectLockedCells="1"/>
  <mergeCells count="2">
    <mergeCell ref="B1:E1"/>
    <mergeCell ref="C3:E3"/>
  </mergeCells>
  <phoneticPr fontId="2"/>
  <pageMargins left="0.7" right="0.7" top="0.75" bottom="0.75" header="0.3" footer="0.3"/>
  <pageSetup paperSize="9" scale="6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390A0-9F70-4D36-A3F7-27E4F532D0CC}">
  <sheetPr>
    <pageSetUpPr fitToPage="1"/>
  </sheetPr>
  <dimension ref="A1:L149"/>
  <sheetViews>
    <sheetView view="pageBreakPreview" zoomScale="60" zoomScaleNormal="100" workbookViewId="0"/>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200</v>
      </c>
      <c r="B1" s="81"/>
      <c r="C1" s="45"/>
      <c r="D1" s="65"/>
      <c r="E1" s="65"/>
      <c r="F1" s="65"/>
      <c r="G1" s="146" t="str">
        <f>HYPERLINK("#目次・記入上の注意!A1","目次に戻る")</f>
        <v>目次に戻る</v>
      </c>
      <c r="H1" s="66"/>
      <c r="I1" s="65"/>
    </row>
    <row r="2" spans="1:12">
      <c r="A2" s="68"/>
      <c r="B2" s="257" t="s">
        <v>74</v>
      </c>
      <c r="C2" s="257"/>
      <c r="D2" s="257"/>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t="str">
        <f>IF(G4="","",IF(G4=0,"",1))</f>
        <v/>
      </c>
      <c r="B4" s="25"/>
      <c r="C4" s="24"/>
      <c r="D4" s="24"/>
      <c r="E4" s="21"/>
      <c r="F4" s="75" t="str">
        <f>IFERROR(_xlfn.XLOOKUP(D4,補助単価!$B$17:$B$26,補助単価!$E$17:$E$26),"")</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IFERROR(_xlfn.XLOOKUP(D5,補助単価!$B$17:$B$26,補助単価!$E$17:$E$26),"")</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IFERROR(_xlfn.XLOOKUP(D6,補助単価!$B$17:$B$26,補助単価!$E$17:$E$26),"")</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IFERROR(_xlfn.XLOOKUP(D7,補助単価!$B$17:$B$26,補助単価!$E$17:$E$26),"")</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IFERROR(_xlfn.XLOOKUP(D8,補助単価!$B$17:$B$26,補助単価!$E$17:$E$26),"")</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IFERROR(_xlfn.XLOOKUP(D9,補助単価!$B$17:$B$26,補助単価!$E$17:$E$26),"")</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IFERROR(_xlfn.XLOOKUP(D10,補助単価!$B$17:$B$26,補助単価!$E$17:$E$26),"")</f>
        <v/>
      </c>
      <c r="G10" s="76" t="str">
        <f t="shared" si="3"/>
        <v/>
      </c>
      <c r="H10" s="66" t="str">
        <f t="shared" si="0"/>
        <v/>
      </c>
      <c r="I10" s="65" t="b">
        <f t="shared" si="1"/>
        <v>1</v>
      </c>
      <c r="J10" s="87" t="s">
        <v>159</v>
      </c>
      <c r="K10" s="89" t="str">
        <f>IF(AND(COUNTIF(D:D,"")=COUNTIF(F:F,"")),"無","有")</f>
        <v>無</v>
      </c>
      <c r="L10" s="89" t="str">
        <f>IF(K10="有","×","○")</f>
        <v>○</v>
      </c>
    </row>
    <row r="11" spans="1:12" ht="25" customHeight="1">
      <c r="A11" s="70" t="str">
        <f t="shared" si="2"/>
        <v/>
      </c>
      <c r="B11" s="25"/>
      <c r="C11" s="24"/>
      <c r="D11" s="24"/>
      <c r="E11" s="21"/>
      <c r="F11" s="75" t="str">
        <f>IFERROR(_xlfn.XLOOKUP(D11,補助単価!$B$17:$B$26,補助単価!$E$17:$E$26),"")</f>
        <v/>
      </c>
      <c r="G11" s="76" t="str">
        <f t="shared" si="3"/>
        <v/>
      </c>
      <c r="H11" s="66" t="str">
        <f t="shared" si="0"/>
        <v/>
      </c>
      <c r="I11" s="65" t="b">
        <f t="shared" si="1"/>
        <v>1</v>
      </c>
      <c r="J11" s="258" t="s">
        <v>164</v>
      </c>
      <c r="K11" s="259"/>
      <c r="L11" s="89" t="str">
        <f>IF(COUNTIF(L6:L10,"×")&gt;0,"×","○")</f>
        <v>○</v>
      </c>
    </row>
    <row r="12" spans="1:12" ht="25" customHeight="1">
      <c r="A12" s="70" t="str">
        <f t="shared" si="2"/>
        <v/>
      </c>
      <c r="B12" s="25"/>
      <c r="C12" s="24"/>
      <c r="D12" s="24"/>
      <c r="E12" s="21"/>
      <c r="F12" s="75" t="str">
        <f>IFERROR(_xlfn.XLOOKUP(D12,補助単価!$B$17:$B$26,補助単価!$E$17:$E$26),"")</f>
        <v/>
      </c>
      <c r="G12" s="76" t="str">
        <f t="shared" si="3"/>
        <v/>
      </c>
      <c r="H12" s="66" t="str">
        <f t="shared" si="0"/>
        <v/>
      </c>
      <c r="I12" s="65" t="b">
        <f t="shared" si="1"/>
        <v>1</v>
      </c>
    </row>
    <row r="13" spans="1:12" ht="25" customHeight="1">
      <c r="A13" s="70" t="str">
        <f t="shared" si="2"/>
        <v/>
      </c>
      <c r="B13" s="25"/>
      <c r="C13" s="24"/>
      <c r="D13" s="24"/>
      <c r="E13" s="21"/>
      <c r="F13" s="75" t="str">
        <f>IFERROR(_xlfn.XLOOKUP(D13,補助単価!$B$17:$B$26,補助単価!$E$17:$E$26),"")</f>
        <v/>
      </c>
      <c r="G13" s="76" t="str">
        <f t="shared" si="3"/>
        <v/>
      </c>
      <c r="H13" s="66" t="str">
        <f t="shared" si="0"/>
        <v/>
      </c>
      <c r="I13" s="65" t="b">
        <f t="shared" si="1"/>
        <v>1</v>
      </c>
    </row>
    <row r="14" spans="1:12" ht="25" customHeight="1">
      <c r="A14" s="70" t="str">
        <f t="shared" si="2"/>
        <v/>
      </c>
      <c r="B14" s="25"/>
      <c r="C14" s="24"/>
      <c r="D14" s="24"/>
      <c r="E14" s="21"/>
      <c r="F14" s="75" t="str">
        <f>IFERROR(_xlfn.XLOOKUP(D14,補助単価!$B$17:$B$26,補助単価!$E$17:$E$26),"")</f>
        <v/>
      </c>
      <c r="G14" s="76" t="str">
        <f t="shared" si="3"/>
        <v/>
      </c>
      <c r="H14" s="66" t="str">
        <f t="shared" si="0"/>
        <v/>
      </c>
      <c r="I14" s="65" t="b">
        <f t="shared" si="1"/>
        <v>1</v>
      </c>
    </row>
    <row r="15" spans="1:12" ht="25" customHeight="1">
      <c r="A15" s="70" t="str">
        <f t="shared" si="2"/>
        <v/>
      </c>
      <c r="B15" s="25"/>
      <c r="C15" s="24"/>
      <c r="D15" s="24"/>
      <c r="E15" s="21"/>
      <c r="F15" s="75" t="str">
        <f>IFERROR(_xlfn.XLOOKUP(D15,補助単価!$B$17:$B$26,補助単価!$E$17:$E$26),"")</f>
        <v/>
      </c>
      <c r="G15" s="76" t="str">
        <f t="shared" si="3"/>
        <v/>
      </c>
      <c r="H15" s="66" t="str">
        <f t="shared" si="0"/>
        <v/>
      </c>
      <c r="I15" s="65" t="b">
        <f t="shared" si="1"/>
        <v>1</v>
      </c>
    </row>
    <row r="16" spans="1:12" ht="25" customHeight="1">
      <c r="A16" s="70" t="str">
        <f t="shared" si="2"/>
        <v/>
      </c>
      <c r="B16" s="25"/>
      <c r="C16" s="24"/>
      <c r="D16" s="24"/>
      <c r="E16" s="21"/>
      <c r="F16" s="75" t="str">
        <f>IFERROR(_xlfn.XLOOKUP(D16,補助単価!$B$17:$B$26,補助単価!$E$17:$E$26),"")</f>
        <v/>
      </c>
      <c r="G16" s="76" t="str">
        <f t="shared" si="3"/>
        <v/>
      </c>
      <c r="H16" s="66" t="str">
        <f t="shared" si="0"/>
        <v/>
      </c>
      <c r="I16" s="65" t="b">
        <f t="shared" si="1"/>
        <v>1</v>
      </c>
    </row>
    <row r="17" spans="1:9" ht="25" customHeight="1">
      <c r="A17" s="70" t="str">
        <f t="shared" si="2"/>
        <v/>
      </c>
      <c r="B17" s="25"/>
      <c r="C17" s="24"/>
      <c r="D17" s="24"/>
      <c r="E17" s="21"/>
      <c r="F17" s="75" t="str">
        <f>IFERROR(_xlfn.XLOOKUP(D17,補助単価!$B$17:$B$26,補助単価!$E$17:$E$26),"")</f>
        <v/>
      </c>
      <c r="G17" s="76" t="str">
        <f t="shared" si="3"/>
        <v/>
      </c>
      <c r="H17" s="66" t="str">
        <f t="shared" si="0"/>
        <v/>
      </c>
      <c r="I17" s="65" t="b">
        <f t="shared" si="1"/>
        <v>1</v>
      </c>
    </row>
    <row r="18" spans="1:9" ht="25" customHeight="1">
      <c r="A18" s="70" t="str">
        <f t="shared" si="2"/>
        <v/>
      </c>
      <c r="B18" s="25"/>
      <c r="C18" s="24"/>
      <c r="D18" s="24"/>
      <c r="E18" s="21"/>
      <c r="F18" s="75" t="str">
        <f>IFERROR(_xlfn.XLOOKUP(D18,補助単価!$B$17:$B$26,補助単価!$E$17:$E$26),"")</f>
        <v/>
      </c>
      <c r="G18" s="76" t="str">
        <f t="shared" si="3"/>
        <v/>
      </c>
      <c r="H18" s="66" t="str">
        <f t="shared" si="0"/>
        <v/>
      </c>
      <c r="I18" s="65" t="b">
        <f t="shared" si="1"/>
        <v>1</v>
      </c>
    </row>
    <row r="19" spans="1:9" ht="25" customHeight="1">
      <c r="A19" s="70" t="str">
        <f t="shared" si="2"/>
        <v/>
      </c>
      <c r="B19" s="25"/>
      <c r="C19" s="24"/>
      <c r="D19" s="24"/>
      <c r="E19" s="21"/>
      <c r="F19" s="75" t="str">
        <f>IFERROR(_xlfn.XLOOKUP(D19,補助単価!$B$17:$B$26,補助単価!$E$17:$E$26),"")</f>
        <v/>
      </c>
      <c r="G19" s="76" t="str">
        <f t="shared" si="3"/>
        <v/>
      </c>
      <c r="H19" s="66" t="str">
        <f t="shared" si="0"/>
        <v/>
      </c>
      <c r="I19" s="65" t="b">
        <f t="shared" si="1"/>
        <v>1</v>
      </c>
    </row>
    <row r="20" spans="1:9" ht="25" customHeight="1">
      <c r="A20" s="70" t="str">
        <f t="shared" si="2"/>
        <v/>
      </c>
      <c r="B20" s="25"/>
      <c r="C20" s="24"/>
      <c r="D20" s="24"/>
      <c r="E20" s="21"/>
      <c r="F20" s="75" t="str">
        <f>IFERROR(_xlfn.XLOOKUP(D20,補助単価!$B$17:$B$26,補助単価!$E$17:$E$26),"")</f>
        <v/>
      </c>
      <c r="G20" s="76" t="str">
        <f t="shared" si="3"/>
        <v/>
      </c>
      <c r="H20" s="66" t="str">
        <f t="shared" si="0"/>
        <v/>
      </c>
      <c r="I20" s="65" t="b">
        <f t="shared" si="1"/>
        <v>1</v>
      </c>
    </row>
    <row r="21" spans="1:9" ht="25" customHeight="1">
      <c r="A21" s="70" t="str">
        <f t="shared" si="2"/>
        <v/>
      </c>
      <c r="B21" s="25"/>
      <c r="C21" s="24"/>
      <c r="D21" s="24"/>
      <c r="E21" s="21"/>
      <c r="F21" s="75" t="str">
        <f>IFERROR(_xlfn.XLOOKUP(D21,補助単価!$B$17:$B$26,補助単価!$E$17:$E$26),"")</f>
        <v/>
      </c>
      <c r="G21" s="76" t="str">
        <f t="shared" si="3"/>
        <v/>
      </c>
      <c r="H21" s="66" t="str">
        <f t="shared" si="0"/>
        <v/>
      </c>
      <c r="I21" s="65" t="b">
        <f t="shared" si="1"/>
        <v>1</v>
      </c>
    </row>
    <row r="22" spans="1:9" ht="25" customHeight="1">
      <c r="A22" s="70" t="str">
        <f t="shared" si="2"/>
        <v/>
      </c>
      <c r="B22" s="25"/>
      <c r="C22" s="24"/>
      <c r="D22" s="24"/>
      <c r="E22" s="21"/>
      <c r="F22" s="75" t="str">
        <f>IFERROR(_xlfn.XLOOKUP(D22,補助単価!$B$17:$B$26,補助単価!$E$17:$E$26),"")</f>
        <v/>
      </c>
      <c r="G22" s="76" t="str">
        <f t="shared" si="3"/>
        <v/>
      </c>
      <c r="H22" s="66" t="str">
        <f t="shared" si="0"/>
        <v/>
      </c>
      <c r="I22" s="65" t="b">
        <f t="shared" si="1"/>
        <v>1</v>
      </c>
    </row>
    <row r="23" spans="1:9" ht="25" customHeight="1">
      <c r="A23" s="70" t="str">
        <f t="shared" si="2"/>
        <v/>
      </c>
      <c r="B23" s="25"/>
      <c r="C23" s="24"/>
      <c r="D23" s="24"/>
      <c r="E23" s="21"/>
      <c r="F23" s="75" t="str">
        <f>IFERROR(_xlfn.XLOOKUP(D23,補助単価!$B$17:$B$26,補助単価!$E$17:$E$26),"")</f>
        <v/>
      </c>
      <c r="G23" s="76" t="str">
        <f t="shared" si="3"/>
        <v/>
      </c>
      <c r="H23" s="66" t="str">
        <f t="shared" si="0"/>
        <v/>
      </c>
      <c r="I23" s="65" t="b">
        <f t="shared" si="1"/>
        <v>1</v>
      </c>
    </row>
    <row r="24" spans="1:9" ht="25" customHeight="1">
      <c r="A24" s="70" t="str">
        <f t="shared" si="2"/>
        <v/>
      </c>
      <c r="B24" s="25"/>
      <c r="C24" s="24"/>
      <c r="D24" s="24"/>
      <c r="E24" s="21"/>
      <c r="F24" s="75" t="str">
        <f>IFERROR(_xlfn.XLOOKUP(D24,補助単価!$B$17:$B$26,補助単価!$E$17:$E$26),"")</f>
        <v/>
      </c>
      <c r="G24" s="76" t="str">
        <f t="shared" si="3"/>
        <v/>
      </c>
      <c r="H24" s="66" t="str">
        <f t="shared" si="0"/>
        <v/>
      </c>
      <c r="I24" s="65" t="b">
        <f t="shared" si="1"/>
        <v>1</v>
      </c>
    </row>
    <row r="25" spans="1:9" ht="25" customHeight="1">
      <c r="A25" s="70" t="str">
        <f t="shared" si="2"/>
        <v/>
      </c>
      <c r="B25" s="25"/>
      <c r="C25" s="24"/>
      <c r="D25" s="24"/>
      <c r="E25" s="21"/>
      <c r="F25" s="75" t="str">
        <f>IFERROR(_xlfn.XLOOKUP(D25,補助単価!$B$17:$B$26,補助単価!$E$17:$E$26),"")</f>
        <v/>
      </c>
      <c r="G25" s="76" t="str">
        <f t="shared" si="3"/>
        <v/>
      </c>
      <c r="H25" s="66" t="str">
        <f t="shared" si="0"/>
        <v/>
      </c>
      <c r="I25" s="65" t="b">
        <f t="shared" si="1"/>
        <v>1</v>
      </c>
    </row>
    <row r="26" spans="1:9" ht="25" customHeight="1">
      <c r="A26" s="70" t="str">
        <f t="shared" si="2"/>
        <v/>
      </c>
      <c r="B26" s="25"/>
      <c r="C26" s="24"/>
      <c r="D26" s="24"/>
      <c r="E26" s="21"/>
      <c r="F26" s="75" t="str">
        <f>IFERROR(_xlfn.XLOOKUP(D26,補助単価!$B$17:$B$26,補助単価!$E$17:$E$26),"")</f>
        <v/>
      </c>
      <c r="G26" s="76" t="str">
        <f t="shared" si="3"/>
        <v/>
      </c>
      <c r="H26" s="66" t="str">
        <f t="shared" si="0"/>
        <v/>
      </c>
      <c r="I26" s="65" t="b">
        <f t="shared" si="1"/>
        <v>1</v>
      </c>
    </row>
    <row r="27" spans="1:9" ht="25" customHeight="1">
      <c r="A27" s="70" t="str">
        <f t="shared" si="2"/>
        <v/>
      </c>
      <c r="B27" s="25"/>
      <c r="C27" s="24"/>
      <c r="D27" s="24"/>
      <c r="E27" s="21"/>
      <c r="F27" s="75" t="str">
        <f>IFERROR(_xlfn.XLOOKUP(D27,補助単価!$B$17:$B$26,補助単価!$E$17:$E$26),"")</f>
        <v/>
      </c>
      <c r="G27" s="76" t="str">
        <f t="shared" si="3"/>
        <v/>
      </c>
      <c r="H27" s="66" t="str">
        <f t="shared" si="0"/>
        <v/>
      </c>
      <c r="I27" s="65" t="b">
        <f t="shared" si="1"/>
        <v>1</v>
      </c>
    </row>
    <row r="28" spans="1:9" ht="25" customHeight="1">
      <c r="A28" s="70" t="str">
        <f t="shared" si="2"/>
        <v/>
      </c>
      <c r="B28" s="25"/>
      <c r="C28" s="24"/>
      <c r="D28" s="24"/>
      <c r="E28" s="21"/>
      <c r="F28" s="75" t="str">
        <f>IFERROR(_xlfn.XLOOKUP(D28,補助単価!$B$17:$B$26,補助単価!$E$17:$E$26),"")</f>
        <v/>
      </c>
      <c r="G28" s="76" t="str">
        <f t="shared" si="3"/>
        <v/>
      </c>
      <c r="H28" s="66" t="str">
        <f t="shared" si="0"/>
        <v/>
      </c>
      <c r="I28" s="65" t="b">
        <f t="shared" si="1"/>
        <v>1</v>
      </c>
    </row>
    <row r="29" spans="1:9" ht="25" customHeight="1">
      <c r="A29" s="70" t="str">
        <f t="shared" si="2"/>
        <v/>
      </c>
      <c r="B29" s="25"/>
      <c r="C29" s="24"/>
      <c r="D29" s="24"/>
      <c r="E29" s="21"/>
      <c r="F29" s="75" t="str">
        <f>IFERROR(_xlfn.XLOOKUP(D29,補助単価!$B$17:$B$26,補助単価!$E$17:$E$26),"")</f>
        <v/>
      </c>
      <c r="G29" s="76" t="str">
        <f t="shared" si="3"/>
        <v/>
      </c>
      <c r="H29" s="66" t="str">
        <f t="shared" si="0"/>
        <v/>
      </c>
      <c r="I29" s="65" t="b">
        <f t="shared" si="1"/>
        <v>1</v>
      </c>
    </row>
    <row r="30" spans="1:9" ht="25" customHeight="1">
      <c r="A30" s="70" t="str">
        <f t="shared" si="2"/>
        <v/>
      </c>
      <c r="B30" s="25"/>
      <c r="C30" s="24"/>
      <c r="D30" s="24"/>
      <c r="E30" s="21"/>
      <c r="F30" s="75" t="str">
        <f>IFERROR(_xlfn.XLOOKUP(D30,補助単価!$B$17:$B$26,補助単価!$E$17:$E$26),"")</f>
        <v/>
      </c>
      <c r="G30" s="76" t="str">
        <f t="shared" si="3"/>
        <v/>
      </c>
      <c r="H30" s="66" t="str">
        <f t="shared" si="0"/>
        <v/>
      </c>
      <c r="I30" s="65" t="b">
        <f t="shared" si="1"/>
        <v>1</v>
      </c>
    </row>
    <row r="31" spans="1:9" ht="25" customHeight="1">
      <c r="A31" s="70" t="str">
        <f t="shared" si="2"/>
        <v/>
      </c>
      <c r="B31" s="25"/>
      <c r="C31" s="24"/>
      <c r="D31" s="24"/>
      <c r="E31" s="21"/>
      <c r="F31" s="75" t="str">
        <f>IFERROR(_xlfn.XLOOKUP(D31,補助単価!$B$17:$B$26,補助単価!$E$17:$E$26),"")</f>
        <v/>
      </c>
      <c r="G31" s="76" t="str">
        <f t="shared" si="3"/>
        <v/>
      </c>
      <c r="H31" s="66" t="str">
        <f t="shared" si="0"/>
        <v/>
      </c>
      <c r="I31" s="65" t="b">
        <f t="shared" si="1"/>
        <v>1</v>
      </c>
    </row>
    <row r="32" spans="1:9" ht="25" customHeight="1">
      <c r="A32" s="70" t="str">
        <f t="shared" si="2"/>
        <v/>
      </c>
      <c r="B32" s="25"/>
      <c r="C32" s="24"/>
      <c r="D32" s="24"/>
      <c r="E32" s="21"/>
      <c r="F32" s="75" t="str">
        <f>IFERROR(_xlfn.XLOOKUP(D32,補助単価!$B$17:$B$26,補助単価!$E$17:$E$26),"")</f>
        <v/>
      </c>
      <c r="G32" s="76" t="str">
        <f t="shared" si="3"/>
        <v/>
      </c>
      <c r="H32" s="66" t="str">
        <f t="shared" si="0"/>
        <v/>
      </c>
      <c r="I32" s="65" t="b">
        <f t="shared" si="1"/>
        <v>1</v>
      </c>
    </row>
    <row r="33" spans="1:9" ht="25" customHeight="1">
      <c r="A33" s="70" t="str">
        <f t="shared" si="2"/>
        <v/>
      </c>
      <c r="B33" s="25"/>
      <c r="C33" s="24"/>
      <c r="D33" s="24"/>
      <c r="E33" s="21"/>
      <c r="F33" s="75" t="str">
        <f>IFERROR(_xlfn.XLOOKUP(D33,補助単価!$B$17:$B$26,補助単価!$E$17:$E$26),"")</f>
        <v/>
      </c>
      <c r="G33" s="76" t="str">
        <f t="shared" si="3"/>
        <v/>
      </c>
      <c r="H33" s="66" t="str">
        <f t="shared" si="0"/>
        <v/>
      </c>
      <c r="I33" s="65" t="b">
        <f t="shared" si="1"/>
        <v>1</v>
      </c>
    </row>
    <row r="34" spans="1:9" ht="25" customHeight="1">
      <c r="A34" s="70" t="str">
        <f t="shared" si="2"/>
        <v/>
      </c>
      <c r="B34" s="25"/>
      <c r="C34" s="24"/>
      <c r="D34" s="24"/>
      <c r="E34" s="21"/>
      <c r="F34" s="75" t="str">
        <f>IFERROR(_xlfn.XLOOKUP(D34,補助単価!$B$17:$B$26,補助単価!$E$17:$E$26),"")</f>
        <v/>
      </c>
      <c r="G34" s="76" t="str">
        <f t="shared" si="3"/>
        <v/>
      </c>
      <c r="H34" s="66" t="str">
        <f t="shared" si="0"/>
        <v/>
      </c>
      <c r="I34" s="65" t="b">
        <f t="shared" si="1"/>
        <v>1</v>
      </c>
    </row>
    <row r="35" spans="1:9" ht="25" customHeight="1">
      <c r="A35" s="70" t="str">
        <f t="shared" si="2"/>
        <v/>
      </c>
      <c r="B35" s="25"/>
      <c r="C35" s="24"/>
      <c r="D35" s="24"/>
      <c r="E35" s="21"/>
      <c r="F35" s="75" t="str">
        <f>IFERROR(_xlfn.XLOOKUP(D35,補助単価!$B$17:$B$26,補助単価!$E$17:$E$26),"")</f>
        <v/>
      </c>
      <c r="G35" s="76" t="str">
        <f t="shared" si="3"/>
        <v/>
      </c>
      <c r="H35" s="66" t="str">
        <f t="shared" si="0"/>
        <v/>
      </c>
      <c r="I35" s="65" t="b">
        <f t="shared" si="1"/>
        <v>1</v>
      </c>
    </row>
    <row r="36" spans="1:9" ht="25" customHeight="1">
      <c r="A36" s="70" t="str">
        <f t="shared" si="2"/>
        <v/>
      </c>
      <c r="B36" s="25"/>
      <c r="C36" s="24"/>
      <c r="D36" s="24"/>
      <c r="E36" s="21"/>
      <c r="F36" s="75" t="str">
        <f>IFERROR(_xlfn.XLOOKUP(D36,補助単価!$B$17:$B$26,補助単価!$E$17:$E$26),"")</f>
        <v/>
      </c>
      <c r="G36" s="76" t="str">
        <f t="shared" si="3"/>
        <v/>
      </c>
      <c r="H36" s="66" t="str">
        <f t="shared" si="0"/>
        <v/>
      </c>
      <c r="I36" s="65" t="b">
        <f t="shared" ref="I36:I67" si="4">IF(H36="",TRUE,COUNTIF(H:H,H36)=1)</f>
        <v>1</v>
      </c>
    </row>
    <row r="37" spans="1:9" ht="25" customHeight="1">
      <c r="A37" s="70" t="str">
        <f t="shared" si="2"/>
        <v/>
      </c>
      <c r="B37" s="25"/>
      <c r="C37" s="24"/>
      <c r="D37" s="24"/>
      <c r="E37" s="21"/>
      <c r="F37" s="75" t="str">
        <f>IFERROR(_xlfn.XLOOKUP(D37,補助単価!$B$17:$B$26,補助単価!$E$17:$E$26),"")</f>
        <v/>
      </c>
      <c r="G37" s="76" t="str">
        <f t="shared" si="3"/>
        <v/>
      </c>
      <c r="H37" s="66" t="str">
        <f t="shared" si="0"/>
        <v/>
      </c>
      <c r="I37" s="65" t="b">
        <f t="shared" si="4"/>
        <v>1</v>
      </c>
    </row>
    <row r="38" spans="1:9" ht="25" customHeight="1">
      <c r="A38" s="70" t="str">
        <f t="shared" si="2"/>
        <v/>
      </c>
      <c r="B38" s="25"/>
      <c r="C38" s="24"/>
      <c r="D38" s="24"/>
      <c r="E38" s="21"/>
      <c r="F38" s="75" t="str">
        <f>IFERROR(_xlfn.XLOOKUP(D38,補助単価!$B$17:$B$26,補助単価!$E$17:$E$26),"")</f>
        <v/>
      </c>
      <c r="G38" s="76" t="str">
        <f t="shared" si="3"/>
        <v/>
      </c>
      <c r="H38" s="66" t="str">
        <f t="shared" si="0"/>
        <v/>
      </c>
      <c r="I38" s="65" t="b">
        <f t="shared" si="4"/>
        <v>1</v>
      </c>
    </row>
    <row r="39" spans="1:9" ht="25" customHeight="1">
      <c r="A39" s="70" t="str">
        <f t="shared" si="2"/>
        <v/>
      </c>
      <c r="B39" s="25"/>
      <c r="C39" s="24"/>
      <c r="D39" s="24"/>
      <c r="E39" s="21"/>
      <c r="F39" s="75" t="str">
        <f>IFERROR(_xlfn.XLOOKUP(D39,補助単価!$B$17:$B$26,補助単価!$E$17:$E$26),"")</f>
        <v/>
      </c>
      <c r="G39" s="76" t="str">
        <f t="shared" si="3"/>
        <v/>
      </c>
      <c r="H39" s="66" t="str">
        <f t="shared" si="0"/>
        <v/>
      </c>
      <c r="I39" s="65" t="b">
        <f t="shared" si="4"/>
        <v>1</v>
      </c>
    </row>
    <row r="40" spans="1:9" ht="25" customHeight="1">
      <c r="A40" s="70" t="str">
        <f t="shared" si="2"/>
        <v/>
      </c>
      <c r="B40" s="25"/>
      <c r="C40" s="24"/>
      <c r="D40" s="24"/>
      <c r="E40" s="21"/>
      <c r="F40" s="75" t="str">
        <f>IFERROR(_xlfn.XLOOKUP(D40,補助単価!$B$17:$B$26,補助単価!$E$17:$E$26),"")</f>
        <v/>
      </c>
      <c r="G40" s="76" t="str">
        <f t="shared" si="3"/>
        <v/>
      </c>
      <c r="H40" s="66" t="str">
        <f t="shared" si="0"/>
        <v/>
      </c>
      <c r="I40" s="65" t="b">
        <f t="shared" si="4"/>
        <v>1</v>
      </c>
    </row>
    <row r="41" spans="1:9" ht="25" customHeight="1">
      <c r="A41" s="70" t="str">
        <f t="shared" si="2"/>
        <v/>
      </c>
      <c r="B41" s="25"/>
      <c r="C41" s="24"/>
      <c r="D41" s="24"/>
      <c r="E41" s="21"/>
      <c r="F41" s="75" t="str">
        <f>IFERROR(_xlfn.XLOOKUP(D41,補助単価!$B$17:$B$26,補助単価!$E$17:$E$26),"")</f>
        <v/>
      </c>
      <c r="G41" s="76" t="str">
        <f t="shared" si="3"/>
        <v/>
      </c>
      <c r="H41" s="66" t="str">
        <f t="shared" si="0"/>
        <v/>
      </c>
      <c r="I41" s="65" t="b">
        <f t="shared" si="4"/>
        <v>1</v>
      </c>
    </row>
    <row r="42" spans="1:9" ht="25" customHeight="1">
      <c r="A42" s="70" t="str">
        <f t="shared" si="2"/>
        <v/>
      </c>
      <c r="B42" s="25"/>
      <c r="C42" s="24"/>
      <c r="D42" s="24"/>
      <c r="E42" s="21"/>
      <c r="F42" s="75" t="str">
        <f>IFERROR(_xlfn.XLOOKUP(D42,補助単価!$B$17:$B$26,補助単価!$E$17:$E$26),"")</f>
        <v/>
      </c>
      <c r="G42" s="76" t="str">
        <f t="shared" si="3"/>
        <v/>
      </c>
      <c r="H42" s="66" t="str">
        <f t="shared" si="0"/>
        <v/>
      </c>
      <c r="I42" s="65" t="b">
        <f t="shared" si="4"/>
        <v>1</v>
      </c>
    </row>
    <row r="43" spans="1:9" ht="25" customHeight="1">
      <c r="A43" s="70" t="str">
        <f t="shared" si="2"/>
        <v/>
      </c>
      <c r="B43" s="25"/>
      <c r="C43" s="24"/>
      <c r="D43" s="24"/>
      <c r="E43" s="21"/>
      <c r="F43" s="75" t="str">
        <f>IFERROR(_xlfn.XLOOKUP(D43,補助単価!$B$17:$B$26,補助単価!$E$17:$E$26),"")</f>
        <v/>
      </c>
      <c r="G43" s="76" t="str">
        <f t="shared" si="3"/>
        <v/>
      </c>
      <c r="H43" s="66" t="str">
        <f t="shared" si="0"/>
        <v/>
      </c>
      <c r="I43" s="65" t="b">
        <f t="shared" si="4"/>
        <v>1</v>
      </c>
    </row>
    <row r="44" spans="1:9" ht="25" customHeight="1">
      <c r="A44" s="70" t="str">
        <f t="shared" si="2"/>
        <v/>
      </c>
      <c r="B44" s="25"/>
      <c r="C44" s="24"/>
      <c r="D44" s="24"/>
      <c r="E44" s="21"/>
      <c r="F44" s="75" t="str">
        <f>IFERROR(_xlfn.XLOOKUP(D44,補助単価!$B$17:$B$26,補助単価!$E$17:$E$26),"")</f>
        <v/>
      </c>
      <c r="G44" s="76" t="str">
        <f t="shared" si="3"/>
        <v/>
      </c>
      <c r="H44" s="66" t="str">
        <f t="shared" si="0"/>
        <v/>
      </c>
      <c r="I44" s="65" t="b">
        <f t="shared" si="4"/>
        <v>1</v>
      </c>
    </row>
    <row r="45" spans="1:9" ht="25" customHeight="1">
      <c r="A45" s="70" t="str">
        <f t="shared" si="2"/>
        <v/>
      </c>
      <c r="B45" s="25"/>
      <c r="C45" s="24"/>
      <c r="D45" s="24"/>
      <c r="E45" s="21"/>
      <c r="F45" s="75" t="str">
        <f>IFERROR(_xlfn.XLOOKUP(D45,補助単価!$B$17:$B$26,補助単価!$E$17:$E$26),"")</f>
        <v/>
      </c>
      <c r="G45" s="76" t="str">
        <f t="shared" si="3"/>
        <v/>
      </c>
      <c r="H45" s="66" t="str">
        <f t="shared" si="0"/>
        <v/>
      </c>
      <c r="I45" s="65" t="b">
        <f t="shared" si="4"/>
        <v>1</v>
      </c>
    </row>
    <row r="46" spans="1:9" ht="25" customHeight="1">
      <c r="A46" s="70" t="str">
        <f t="shared" si="2"/>
        <v/>
      </c>
      <c r="B46" s="25"/>
      <c r="C46" s="24"/>
      <c r="D46" s="24"/>
      <c r="E46" s="21"/>
      <c r="F46" s="75" t="str">
        <f>IFERROR(_xlfn.XLOOKUP(D46,補助単価!$B$17:$B$26,補助単価!$E$17:$E$26),"")</f>
        <v/>
      </c>
      <c r="G46" s="76" t="str">
        <f t="shared" si="3"/>
        <v/>
      </c>
      <c r="H46" s="66" t="str">
        <f t="shared" si="0"/>
        <v/>
      </c>
      <c r="I46" s="65" t="b">
        <f t="shared" si="4"/>
        <v>1</v>
      </c>
    </row>
    <row r="47" spans="1:9" ht="25" customHeight="1">
      <c r="A47" s="70" t="str">
        <f t="shared" si="2"/>
        <v/>
      </c>
      <c r="B47" s="25"/>
      <c r="C47" s="24"/>
      <c r="D47" s="24"/>
      <c r="E47" s="21"/>
      <c r="F47" s="75" t="str">
        <f>IFERROR(_xlfn.XLOOKUP(D47,補助単価!$B$17:$B$26,補助単価!$E$17:$E$26),"")</f>
        <v/>
      </c>
      <c r="G47" s="76" t="str">
        <f t="shared" si="3"/>
        <v/>
      </c>
      <c r="H47" s="66" t="str">
        <f t="shared" si="0"/>
        <v/>
      </c>
      <c r="I47" s="65" t="b">
        <f t="shared" si="4"/>
        <v>1</v>
      </c>
    </row>
    <row r="48" spans="1:9" ht="25" customHeight="1">
      <c r="A48" s="70" t="str">
        <f t="shared" si="2"/>
        <v/>
      </c>
      <c r="B48" s="25"/>
      <c r="C48" s="24"/>
      <c r="D48" s="24"/>
      <c r="E48" s="21"/>
      <c r="F48" s="75" t="str">
        <f>IFERROR(_xlfn.XLOOKUP(D48,補助単価!$B$17:$B$26,補助単価!$E$17:$E$26),"")</f>
        <v/>
      </c>
      <c r="G48" s="76" t="str">
        <f t="shared" si="3"/>
        <v/>
      </c>
      <c r="H48" s="66" t="str">
        <f t="shared" si="0"/>
        <v/>
      </c>
      <c r="I48" s="65" t="b">
        <f t="shared" si="4"/>
        <v>1</v>
      </c>
    </row>
    <row r="49" spans="1:9" ht="25" customHeight="1">
      <c r="A49" s="70" t="str">
        <f t="shared" si="2"/>
        <v/>
      </c>
      <c r="B49" s="25"/>
      <c r="C49" s="24"/>
      <c r="D49" s="24"/>
      <c r="E49" s="21"/>
      <c r="F49" s="75" t="str">
        <f>IFERROR(_xlfn.XLOOKUP(D49,補助単価!$B$17:$B$26,補助単価!$E$17:$E$26),"")</f>
        <v/>
      </c>
      <c r="G49" s="76" t="str">
        <f t="shared" si="3"/>
        <v/>
      </c>
      <c r="H49" s="66" t="str">
        <f t="shared" si="0"/>
        <v/>
      </c>
      <c r="I49" s="65" t="b">
        <f t="shared" si="4"/>
        <v>1</v>
      </c>
    </row>
    <row r="50" spans="1:9" ht="25" customHeight="1">
      <c r="A50" s="70" t="str">
        <f t="shared" si="2"/>
        <v/>
      </c>
      <c r="B50" s="25"/>
      <c r="C50" s="24"/>
      <c r="D50" s="24"/>
      <c r="E50" s="21"/>
      <c r="F50" s="75" t="str">
        <f>IFERROR(_xlfn.XLOOKUP(D50,補助単価!$B$17:$B$26,補助単価!$E$17:$E$26),"")</f>
        <v/>
      </c>
      <c r="G50" s="76" t="str">
        <f t="shared" si="3"/>
        <v/>
      </c>
      <c r="H50" s="66" t="str">
        <f t="shared" si="0"/>
        <v/>
      </c>
      <c r="I50" s="65" t="b">
        <f t="shared" si="4"/>
        <v>1</v>
      </c>
    </row>
    <row r="51" spans="1:9" ht="25" customHeight="1">
      <c r="A51" s="70" t="str">
        <f t="shared" si="2"/>
        <v/>
      </c>
      <c r="B51" s="25"/>
      <c r="C51" s="24"/>
      <c r="D51" s="24"/>
      <c r="E51" s="21"/>
      <c r="F51" s="75" t="str">
        <f>IFERROR(_xlfn.XLOOKUP(D51,補助単価!$B$17:$B$26,補助単価!$E$17:$E$26),"")</f>
        <v/>
      </c>
      <c r="G51" s="76" t="str">
        <f t="shared" si="3"/>
        <v/>
      </c>
      <c r="H51" s="66" t="str">
        <f t="shared" si="0"/>
        <v/>
      </c>
      <c r="I51" s="65" t="b">
        <f t="shared" si="4"/>
        <v>1</v>
      </c>
    </row>
    <row r="52" spans="1:9" ht="25" customHeight="1">
      <c r="A52" s="70" t="str">
        <f t="shared" si="2"/>
        <v/>
      </c>
      <c r="B52" s="25"/>
      <c r="C52" s="24"/>
      <c r="D52" s="24"/>
      <c r="E52" s="21"/>
      <c r="F52" s="75" t="str">
        <f>IFERROR(_xlfn.XLOOKUP(D52,補助単価!$B$17:$B$26,補助単価!$E$17:$E$26),"")</f>
        <v/>
      </c>
      <c r="G52" s="76" t="str">
        <f t="shared" si="3"/>
        <v/>
      </c>
      <c r="H52" s="66" t="str">
        <f t="shared" si="0"/>
        <v/>
      </c>
      <c r="I52" s="65" t="b">
        <f t="shared" si="4"/>
        <v>1</v>
      </c>
    </row>
    <row r="53" spans="1:9" ht="25" customHeight="1">
      <c r="A53" s="70" t="str">
        <f t="shared" si="2"/>
        <v/>
      </c>
      <c r="B53" s="25"/>
      <c r="C53" s="24"/>
      <c r="D53" s="24"/>
      <c r="E53" s="21"/>
      <c r="F53" s="75" t="str">
        <f>IFERROR(_xlfn.XLOOKUP(D53,補助単価!$B$17:$B$26,補助単価!$E$17:$E$26),"")</f>
        <v/>
      </c>
      <c r="G53" s="76" t="str">
        <f t="shared" si="3"/>
        <v/>
      </c>
      <c r="H53" s="66" t="str">
        <f t="shared" si="0"/>
        <v/>
      </c>
      <c r="I53" s="65" t="b">
        <f t="shared" si="4"/>
        <v>1</v>
      </c>
    </row>
    <row r="54" spans="1:9" ht="25" customHeight="1">
      <c r="A54" s="70" t="str">
        <f t="shared" si="2"/>
        <v/>
      </c>
      <c r="B54" s="25"/>
      <c r="C54" s="24"/>
      <c r="D54" s="24"/>
      <c r="E54" s="21"/>
      <c r="F54" s="75" t="str">
        <f>IFERROR(_xlfn.XLOOKUP(D54,補助単価!$B$17:$B$26,補助単価!$E$17:$E$26),"")</f>
        <v/>
      </c>
      <c r="G54" s="76" t="str">
        <f t="shared" si="3"/>
        <v/>
      </c>
      <c r="H54" s="66" t="str">
        <f t="shared" si="0"/>
        <v/>
      </c>
      <c r="I54" s="65" t="b">
        <f t="shared" si="4"/>
        <v>1</v>
      </c>
    </row>
    <row r="55" spans="1:9" ht="25" customHeight="1">
      <c r="A55" s="70" t="str">
        <f t="shared" si="2"/>
        <v/>
      </c>
      <c r="B55" s="25"/>
      <c r="C55" s="24"/>
      <c r="D55" s="24"/>
      <c r="E55" s="21"/>
      <c r="F55" s="75" t="str">
        <f>IFERROR(_xlfn.XLOOKUP(D55,補助単価!$B$17:$B$26,補助単価!$E$17:$E$26),"")</f>
        <v/>
      </c>
      <c r="G55" s="76" t="str">
        <f t="shared" si="3"/>
        <v/>
      </c>
      <c r="H55" s="66" t="str">
        <f t="shared" si="0"/>
        <v/>
      </c>
      <c r="I55" s="65" t="b">
        <f t="shared" si="4"/>
        <v>1</v>
      </c>
    </row>
    <row r="56" spans="1:9" ht="25" customHeight="1">
      <c r="A56" s="70" t="str">
        <f t="shared" si="2"/>
        <v/>
      </c>
      <c r="B56" s="25"/>
      <c r="C56" s="24"/>
      <c r="D56" s="24"/>
      <c r="E56" s="21"/>
      <c r="F56" s="75" t="str">
        <f>IFERROR(_xlfn.XLOOKUP(D56,補助単価!$B$17:$B$26,補助単価!$E$17:$E$26),"")</f>
        <v/>
      </c>
      <c r="G56" s="76" t="str">
        <f t="shared" si="3"/>
        <v/>
      </c>
      <c r="H56" s="66" t="str">
        <f t="shared" si="0"/>
        <v/>
      </c>
      <c r="I56" s="65" t="b">
        <f t="shared" si="4"/>
        <v>1</v>
      </c>
    </row>
    <row r="57" spans="1:9" ht="25" customHeight="1">
      <c r="A57" s="70" t="str">
        <f t="shared" si="2"/>
        <v/>
      </c>
      <c r="B57" s="25"/>
      <c r="C57" s="24"/>
      <c r="D57" s="24"/>
      <c r="E57" s="21"/>
      <c r="F57" s="75" t="str">
        <f>IFERROR(_xlfn.XLOOKUP(D57,補助単価!$B$17:$B$26,補助単価!$E$17:$E$26),"")</f>
        <v/>
      </c>
      <c r="G57" s="76" t="str">
        <f t="shared" si="3"/>
        <v/>
      </c>
      <c r="H57" s="66" t="str">
        <f t="shared" si="0"/>
        <v/>
      </c>
      <c r="I57" s="65" t="b">
        <f t="shared" si="4"/>
        <v>1</v>
      </c>
    </row>
    <row r="58" spans="1:9" ht="25" customHeight="1">
      <c r="A58" s="70" t="str">
        <f t="shared" si="2"/>
        <v/>
      </c>
      <c r="B58" s="25"/>
      <c r="C58" s="24"/>
      <c r="D58" s="24"/>
      <c r="E58" s="21"/>
      <c r="F58" s="75" t="str">
        <f>IFERROR(_xlfn.XLOOKUP(D58,補助単価!$B$17:$B$26,補助単価!$E$17:$E$26),"")</f>
        <v/>
      </c>
      <c r="G58" s="76" t="str">
        <f t="shared" si="3"/>
        <v/>
      </c>
      <c r="H58" s="66" t="str">
        <f t="shared" si="0"/>
        <v/>
      </c>
      <c r="I58" s="65" t="b">
        <f t="shared" si="4"/>
        <v>1</v>
      </c>
    </row>
    <row r="59" spans="1:9" ht="25" customHeight="1">
      <c r="A59" s="70" t="str">
        <f t="shared" si="2"/>
        <v/>
      </c>
      <c r="B59" s="25"/>
      <c r="C59" s="24"/>
      <c r="D59" s="24"/>
      <c r="E59" s="21"/>
      <c r="F59" s="75" t="str">
        <f>IFERROR(_xlfn.XLOOKUP(D59,補助単価!$B$17:$B$26,補助単価!$E$17:$E$26),"")</f>
        <v/>
      </c>
      <c r="G59" s="76" t="str">
        <f t="shared" si="3"/>
        <v/>
      </c>
      <c r="H59" s="66" t="str">
        <f t="shared" si="0"/>
        <v/>
      </c>
      <c r="I59" s="65" t="b">
        <f t="shared" si="4"/>
        <v>1</v>
      </c>
    </row>
    <row r="60" spans="1:9" ht="25" customHeight="1">
      <c r="A60" s="70" t="str">
        <f t="shared" si="2"/>
        <v/>
      </c>
      <c r="B60" s="25"/>
      <c r="C60" s="24"/>
      <c r="D60" s="24"/>
      <c r="E60" s="21"/>
      <c r="F60" s="75" t="str">
        <f>IFERROR(_xlfn.XLOOKUP(D60,補助単価!$B$17:$B$26,補助単価!$E$17:$E$26),"")</f>
        <v/>
      </c>
      <c r="G60" s="76" t="str">
        <f t="shared" si="3"/>
        <v/>
      </c>
      <c r="H60" s="66" t="str">
        <f t="shared" si="0"/>
        <v/>
      </c>
      <c r="I60" s="65" t="b">
        <f t="shared" si="4"/>
        <v>1</v>
      </c>
    </row>
    <row r="61" spans="1:9" ht="25" customHeight="1">
      <c r="A61" s="70" t="str">
        <f t="shared" si="2"/>
        <v/>
      </c>
      <c r="B61" s="25"/>
      <c r="C61" s="24"/>
      <c r="D61" s="24"/>
      <c r="E61" s="21"/>
      <c r="F61" s="75" t="str">
        <f>IFERROR(_xlfn.XLOOKUP(D61,補助単価!$B$17:$B$26,補助単価!$E$17:$E$26),"")</f>
        <v/>
      </c>
      <c r="G61" s="76" t="str">
        <f t="shared" si="3"/>
        <v/>
      </c>
      <c r="H61" s="66" t="str">
        <f t="shared" si="0"/>
        <v/>
      </c>
      <c r="I61" s="65" t="b">
        <f t="shared" si="4"/>
        <v>1</v>
      </c>
    </row>
    <row r="62" spans="1:9" ht="25" customHeight="1">
      <c r="A62" s="70" t="str">
        <f t="shared" si="2"/>
        <v/>
      </c>
      <c r="B62" s="25"/>
      <c r="C62" s="24"/>
      <c r="D62" s="24"/>
      <c r="E62" s="21"/>
      <c r="F62" s="75" t="str">
        <f>IFERROR(_xlfn.XLOOKUP(D62,補助単価!$B$17:$B$26,補助単価!$E$17:$E$26),"")</f>
        <v/>
      </c>
      <c r="G62" s="76" t="str">
        <f t="shared" si="3"/>
        <v/>
      </c>
      <c r="H62" s="66" t="str">
        <f t="shared" si="0"/>
        <v/>
      </c>
      <c r="I62" s="65" t="b">
        <f t="shared" si="4"/>
        <v>1</v>
      </c>
    </row>
    <row r="63" spans="1:9" ht="25" customHeight="1">
      <c r="A63" s="70" t="str">
        <f t="shared" si="2"/>
        <v/>
      </c>
      <c r="B63" s="25"/>
      <c r="C63" s="24"/>
      <c r="D63" s="24"/>
      <c r="E63" s="21"/>
      <c r="F63" s="75" t="str">
        <f>IFERROR(_xlfn.XLOOKUP(D63,補助単価!$B$17:$B$26,補助単価!$E$17:$E$26),"")</f>
        <v/>
      </c>
      <c r="G63" s="76" t="str">
        <f t="shared" si="3"/>
        <v/>
      </c>
      <c r="H63" s="66" t="str">
        <f t="shared" si="0"/>
        <v/>
      </c>
      <c r="I63" s="65" t="b">
        <f t="shared" si="4"/>
        <v>1</v>
      </c>
    </row>
    <row r="64" spans="1:9" ht="25" customHeight="1">
      <c r="A64" s="70" t="str">
        <f t="shared" si="2"/>
        <v/>
      </c>
      <c r="B64" s="25"/>
      <c r="C64" s="24"/>
      <c r="D64" s="24"/>
      <c r="E64" s="21"/>
      <c r="F64" s="75" t="str">
        <f>IFERROR(_xlfn.XLOOKUP(D64,補助単価!$B$17:$B$26,補助単価!$E$17:$E$26),"")</f>
        <v/>
      </c>
      <c r="G64" s="76" t="str">
        <f t="shared" si="3"/>
        <v/>
      </c>
      <c r="H64" s="66" t="str">
        <f t="shared" si="0"/>
        <v/>
      </c>
      <c r="I64" s="65" t="b">
        <f t="shared" si="4"/>
        <v>1</v>
      </c>
    </row>
    <row r="65" spans="1:9" ht="25" customHeight="1">
      <c r="A65" s="70" t="str">
        <f t="shared" si="2"/>
        <v/>
      </c>
      <c r="B65" s="25"/>
      <c r="C65" s="24"/>
      <c r="D65" s="24"/>
      <c r="E65" s="21"/>
      <c r="F65" s="75" t="str">
        <f>IFERROR(_xlfn.XLOOKUP(D65,補助単価!$B$17:$B$26,補助単価!$E$17:$E$26),"")</f>
        <v/>
      </c>
      <c r="G65" s="76" t="str">
        <f t="shared" si="3"/>
        <v/>
      </c>
      <c r="H65" s="66" t="str">
        <f t="shared" si="0"/>
        <v/>
      </c>
      <c r="I65" s="65" t="b">
        <f t="shared" si="4"/>
        <v>1</v>
      </c>
    </row>
    <row r="66" spans="1:9" ht="25" customHeight="1">
      <c r="A66" s="70" t="str">
        <f t="shared" si="2"/>
        <v/>
      </c>
      <c r="B66" s="25"/>
      <c r="C66" s="24"/>
      <c r="D66" s="24"/>
      <c r="E66" s="21"/>
      <c r="F66" s="75" t="str">
        <f>IFERROR(_xlfn.XLOOKUP(D66,補助単価!$B$17:$B$26,補助単価!$E$17:$E$26),"")</f>
        <v/>
      </c>
      <c r="G66" s="76" t="str">
        <f t="shared" si="3"/>
        <v/>
      </c>
      <c r="H66" s="66" t="str">
        <f t="shared" si="0"/>
        <v/>
      </c>
      <c r="I66" s="65" t="b">
        <f t="shared" si="4"/>
        <v>1</v>
      </c>
    </row>
    <row r="67" spans="1:9" ht="25" customHeight="1">
      <c r="A67" s="70" t="str">
        <f t="shared" si="2"/>
        <v/>
      </c>
      <c r="B67" s="25"/>
      <c r="C67" s="24"/>
      <c r="D67" s="24"/>
      <c r="E67" s="21"/>
      <c r="F67" s="75" t="str">
        <f>IFERROR(_xlfn.XLOOKUP(D67,補助単価!$B$17:$B$26,補助単価!$E$17:$E$26),"")</f>
        <v/>
      </c>
      <c r="G67" s="76" t="str">
        <f t="shared" si="3"/>
        <v/>
      </c>
      <c r="H67" s="66" t="str">
        <f t="shared" si="0"/>
        <v/>
      </c>
      <c r="I67" s="65" t="b">
        <f t="shared" si="4"/>
        <v>1</v>
      </c>
    </row>
    <row r="68" spans="1:9" ht="25" customHeight="1">
      <c r="A68" s="70" t="str">
        <f t="shared" si="2"/>
        <v/>
      </c>
      <c r="B68" s="25"/>
      <c r="C68" s="24"/>
      <c r="D68" s="24"/>
      <c r="E68" s="21"/>
      <c r="F68" s="75" t="str">
        <f>IFERROR(_xlfn.XLOOKUP(D68,補助単価!$B$17:$B$26,補助単価!$E$17:$E$26),"")</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IFERROR(_xlfn.XLOOKUP(D69,補助単価!$B$17:$B$26,補助単価!$E$17:$E$26),"")</f>
        <v/>
      </c>
      <c r="G69" s="76" t="str">
        <f t="shared" ref="G69:G132" si="8">IFERROR(E69*F69,"")</f>
        <v/>
      </c>
      <c r="H69" s="66" t="str">
        <f t="shared" si="5"/>
        <v/>
      </c>
      <c r="I69" s="65" t="b">
        <f t="shared" si="6"/>
        <v>1</v>
      </c>
    </row>
    <row r="70" spans="1:9" ht="25" customHeight="1">
      <c r="A70" s="70" t="str">
        <f t="shared" si="7"/>
        <v/>
      </c>
      <c r="B70" s="25"/>
      <c r="C70" s="24"/>
      <c r="D70" s="24"/>
      <c r="E70" s="21"/>
      <c r="F70" s="75" t="str">
        <f>IFERROR(_xlfn.XLOOKUP(D70,補助単価!$B$17:$B$26,補助単価!$E$17:$E$26),"")</f>
        <v/>
      </c>
      <c r="G70" s="76" t="str">
        <f t="shared" si="8"/>
        <v/>
      </c>
      <c r="H70" s="66" t="str">
        <f t="shared" si="5"/>
        <v/>
      </c>
      <c r="I70" s="65" t="b">
        <f t="shared" si="6"/>
        <v>1</v>
      </c>
    </row>
    <row r="71" spans="1:9" ht="25" customHeight="1">
      <c r="A71" s="70" t="str">
        <f t="shared" si="7"/>
        <v/>
      </c>
      <c r="B71" s="25"/>
      <c r="C71" s="24"/>
      <c r="D71" s="24"/>
      <c r="E71" s="21"/>
      <c r="F71" s="75" t="str">
        <f>IFERROR(_xlfn.XLOOKUP(D71,補助単価!$B$17:$B$26,補助単価!$E$17:$E$26),"")</f>
        <v/>
      </c>
      <c r="G71" s="76" t="str">
        <f t="shared" si="8"/>
        <v/>
      </c>
      <c r="H71" s="66" t="str">
        <f t="shared" si="5"/>
        <v/>
      </c>
      <c r="I71" s="65" t="b">
        <f t="shared" si="6"/>
        <v>1</v>
      </c>
    </row>
    <row r="72" spans="1:9" ht="25" customHeight="1">
      <c r="A72" s="70" t="str">
        <f t="shared" si="7"/>
        <v/>
      </c>
      <c r="B72" s="25"/>
      <c r="C72" s="24"/>
      <c r="D72" s="24"/>
      <c r="E72" s="21"/>
      <c r="F72" s="75" t="str">
        <f>IFERROR(_xlfn.XLOOKUP(D72,補助単価!$B$17:$B$26,補助単価!$E$17:$E$26),"")</f>
        <v/>
      </c>
      <c r="G72" s="76" t="str">
        <f t="shared" si="8"/>
        <v/>
      </c>
      <c r="H72" s="66" t="str">
        <f t="shared" si="5"/>
        <v/>
      </c>
      <c r="I72" s="65" t="b">
        <f t="shared" si="6"/>
        <v>1</v>
      </c>
    </row>
    <row r="73" spans="1:9" ht="25" customHeight="1">
      <c r="A73" s="70" t="str">
        <f t="shared" si="7"/>
        <v/>
      </c>
      <c r="B73" s="25"/>
      <c r="C73" s="24"/>
      <c r="D73" s="24"/>
      <c r="E73" s="21"/>
      <c r="F73" s="75" t="str">
        <f>IFERROR(_xlfn.XLOOKUP(D73,補助単価!$B$17:$B$26,補助単価!$E$17:$E$26),"")</f>
        <v/>
      </c>
      <c r="G73" s="76" t="str">
        <f t="shared" si="8"/>
        <v/>
      </c>
      <c r="H73" s="66" t="str">
        <f t="shared" si="5"/>
        <v/>
      </c>
      <c r="I73" s="65" t="b">
        <f t="shared" si="6"/>
        <v>1</v>
      </c>
    </row>
    <row r="74" spans="1:9" ht="25" customHeight="1">
      <c r="A74" s="70" t="str">
        <f t="shared" si="7"/>
        <v/>
      </c>
      <c r="B74" s="25"/>
      <c r="C74" s="24"/>
      <c r="D74" s="24"/>
      <c r="E74" s="21"/>
      <c r="F74" s="75" t="str">
        <f>IFERROR(_xlfn.XLOOKUP(D74,補助単価!$B$17:$B$26,補助単価!$E$17:$E$26),"")</f>
        <v/>
      </c>
      <c r="G74" s="76" t="str">
        <f t="shared" si="8"/>
        <v/>
      </c>
      <c r="H74" s="66" t="str">
        <f t="shared" si="5"/>
        <v/>
      </c>
      <c r="I74" s="65" t="b">
        <f t="shared" si="6"/>
        <v>1</v>
      </c>
    </row>
    <row r="75" spans="1:9" ht="25" customHeight="1">
      <c r="A75" s="70" t="str">
        <f t="shared" si="7"/>
        <v/>
      </c>
      <c r="B75" s="25"/>
      <c r="C75" s="24"/>
      <c r="D75" s="24"/>
      <c r="E75" s="21"/>
      <c r="F75" s="75" t="str">
        <f>IFERROR(_xlfn.XLOOKUP(D75,補助単価!$B$17:$B$26,補助単価!$E$17:$E$26),"")</f>
        <v/>
      </c>
      <c r="G75" s="76" t="str">
        <f t="shared" si="8"/>
        <v/>
      </c>
      <c r="H75" s="66" t="str">
        <f t="shared" si="5"/>
        <v/>
      </c>
      <c r="I75" s="65" t="b">
        <f t="shared" si="6"/>
        <v>1</v>
      </c>
    </row>
    <row r="76" spans="1:9" ht="25" customHeight="1">
      <c r="A76" s="70" t="str">
        <f t="shared" si="7"/>
        <v/>
      </c>
      <c r="B76" s="25"/>
      <c r="C76" s="24"/>
      <c r="D76" s="24"/>
      <c r="E76" s="21"/>
      <c r="F76" s="75" t="str">
        <f>IFERROR(_xlfn.XLOOKUP(D76,補助単価!$B$17:$B$26,補助単価!$E$17:$E$26),"")</f>
        <v/>
      </c>
      <c r="G76" s="76" t="str">
        <f t="shared" si="8"/>
        <v/>
      </c>
      <c r="H76" s="66" t="str">
        <f t="shared" si="5"/>
        <v/>
      </c>
      <c r="I76" s="65" t="b">
        <f t="shared" si="6"/>
        <v>1</v>
      </c>
    </row>
    <row r="77" spans="1:9" ht="25" customHeight="1">
      <c r="A77" s="70" t="str">
        <f t="shared" si="7"/>
        <v/>
      </c>
      <c r="B77" s="25"/>
      <c r="C77" s="24"/>
      <c r="D77" s="24"/>
      <c r="E77" s="21"/>
      <c r="F77" s="75" t="str">
        <f>IFERROR(_xlfn.XLOOKUP(D77,補助単価!$B$17:$B$26,補助単価!$E$17:$E$26),"")</f>
        <v/>
      </c>
      <c r="G77" s="76" t="str">
        <f t="shared" si="8"/>
        <v/>
      </c>
      <c r="H77" s="66" t="str">
        <f t="shared" si="5"/>
        <v/>
      </c>
      <c r="I77" s="65" t="b">
        <f t="shared" si="6"/>
        <v>1</v>
      </c>
    </row>
    <row r="78" spans="1:9" ht="25" customHeight="1">
      <c r="A78" s="70" t="str">
        <f t="shared" si="7"/>
        <v/>
      </c>
      <c r="B78" s="25"/>
      <c r="C78" s="24"/>
      <c r="D78" s="24"/>
      <c r="E78" s="21"/>
      <c r="F78" s="75" t="str">
        <f>IFERROR(_xlfn.XLOOKUP(D78,補助単価!$B$17:$B$26,補助単価!$E$17:$E$26),"")</f>
        <v/>
      </c>
      <c r="G78" s="76" t="str">
        <f t="shared" si="8"/>
        <v/>
      </c>
      <c r="H78" s="66" t="str">
        <f t="shared" si="5"/>
        <v/>
      </c>
      <c r="I78" s="65" t="b">
        <f t="shared" si="6"/>
        <v>1</v>
      </c>
    </row>
    <row r="79" spans="1:9" ht="25" customHeight="1">
      <c r="A79" s="70" t="str">
        <f t="shared" si="7"/>
        <v/>
      </c>
      <c r="B79" s="25"/>
      <c r="C79" s="24"/>
      <c r="D79" s="24"/>
      <c r="E79" s="21"/>
      <c r="F79" s="75" t="str">
        <f>IFERROR(_xlfn.XLOOKUP(D79,補助単価!$B$17:$B$26,補助単価!$E$17:$E$26),"")</f>
        <v/>
      </c>
      <c r="G79" s="76" t="str">
        <f t="shared" si="8"/>
        <v/>
      </c>
      <c r="H79" s="66" t="str">
        <f t="shared" si="5"/>
        <v/>
      </c>
      <c r="I79" s="65" t="b">
        <f t="shared" si="6"/>
        <v>1</v>
      </c>
    </row>
    <row r="80" spans="1:9" ht="25" customHeight="1">
      <c r="A80" s="70" t="str">
        <f t="shared" si="7"/>
        <v/>
      </c>
      <c r="B80" s="25"/>
      <c r="C80" s="24"/>
      <c r="D80" s="24"/>
      <c r="E80" s="21"/>
      <c r="F80" s="75" t="str">
        <f>IFERROR(_xlfn.XLOOKUP(D80,補助単価!$B$17:$B$26,補助単価!$E$17:$E$26),"")</f>
        <v/>
      </c>
      <c r="G80" s="76" t="str">
        <f t="shared" si="8"/>
        <v/>
      </c>
      <c r="H80" s="66" t="str">
        <f t="shared" si="5"/>
        <v/>
      </c>
      <c r="I80" s="65" t="b">
        <f t="shared" si="6"/>
        <v>1</v>
      </c>
    </row>
    <row r="81" spans="1:9" ht="25" customHeight="1">
      <c r="A81" s="70" t="str">
        <f t="shared" si="7"/>
        <v/>
      </c>
      <c r="B81" s="25"/>
      <c r="C81" s="24"/>
      <c r="D81" s="24"/>
      <c r="E81" s="21"/>
      <c r="F81" s="75" t="str">
        <f>IFERROR(_xlfn.XLOOKUP(D81,補助単価!$B$17:$B$26,補助単価!$E$17:$E$26),"")</f>
        <v/>
      </c>
      <c r="G81" s="76" t="str">
        <f t="shared" si="8"/>
        <v/>
      </c>
      <c r="H81" s="66" t="str">
        <f t="shared" si="5"/>
        <v/>
      </c>
      <c r="I81" s="65" t="b">
        <f t="shared" si="6"/>
        <v>1</v>
      </c>
    </row>
    <row r="82" spans="1:9" ht="25" customHeight="1">
      <c r="A82" s="70" t="str">
        <f t="shared" si="7"/>
        <v/>
      </c>
      <c r="B82" s="25"/>
      <c r="C82" s="24"/>
      <c r="D82" s="24"/>
      <c r="E82" s="21"/>
      <c r="F82" s="75" t="str">
        <f>IFERROR(_xlfn.XLOOKUP(D82,補助単価!$B$17:$B$26,補助単価!$E$17:$E$26),"")</f>
        <v/>
      </c>
      <c r="G82" s="76" t="str">
        <f t="shared" si="8"/>
        <v/>
      </c>
      <c r="H82" s="66" t="str">
        <f t="shared" si="5"/>
        <v/>
      </c>
      <c r="I82" s="65" t="b">
        <f t="shared" si="6"/>
        <v>1</v>
      </c>
    </row>
    <row r="83" spans="1:9" ht="25" customHeight="1">
      <c r="A83" s="70" t="str">
        <f t="shared" si="7"/>
        <v/>
      </c>
      <c r="B83" s="25"/>
      <c r="C83" s="24"/>
      <c r="D83" s="24"/>
      <c r="E83" s="21"/>
      <c r="F83" s="75" t="str">
        <f>IFERROR(_xlfn.XLOOKUP(D83,補助単価!$B$17:$B$26,補助単価!$E$17:$E$26),"")</f>
        <v/>
      </c>
      <c r="G83" s="76" t="str">
        <f t="shared" si="8"/>
        <v/>
      </c>
      <c r="H83" s="66" t="str">
        <f t="shared" si="5"/>
        <v/>
      </c>
      <c r="I83" s="65" t="b">
        <f t="shared" si="6"/>
        <v>1</v>
      </c>
    </row>
    <row r="84" spans="1:9" ht="25" customHeight="1">
      <c r="A84" s="70" t="str">
        <f t="shared" si="7"/>
        <v/>
      </c>
      <c r="B84" s="25"/>
      <c r="C84" s="24"/>
      <c r="D84" s="24"/>
      <c r="E84" s="21"/>
      <c r="F84" s="75" t="str">
        <f>IFERROR(_xlfn.XLOOKUP(D84,補助単価!$B$17:$B$26,補助単価!$E$17:$E$26),"")</f>
        <v/>
      </c>
      <c r="G84" s="76" t="str">
        <f t="shared" si="8"/>
        <v/>
      </c>
      <c r="H84" s="66" t="str">
        <f t="shared" si="5"/>
        <v/>
      </c>
      <c r="I84" s="65" t="b">
        <f t="shared" si="6"/>
        <v>1</v>
      </c>
    </row>
    <row r="85" spans="1:9" ht="25" customHeight="1">
      <c r="A85" s="70" t="str">
        <f t="shared" si="7"/>
        <v/>
      </c>
      <c r="B85" s="25"/>
      <c r="C85" s="24"/>
      <c r="D85" s="24"/>
      <c r="E85" s="21"/>
      <c r="F85" s="75" t="str">
        <f>IFERROR(_xlfn.XLOOKUP(D85,補助単価!$B$17:$B$26,補助単価!$E$17:$E$26),"")</f>
        <v/>
      </c>
      <c r="G85" s="76" t="str">
        <f t="shared" si="8"/>
        <v/>
      </c>
      <c r="H85" s="66" t="str">
        <f t="shared" si="5"/>
        <v/>
      </c>
      <c r="I85" s="65" t="b">
        <f t="shared" si="6"/>
        <v>1</v>
      </c>
    </row>
    <row r="86" spans="1:9" ht="25" customHeight="1">
      <c r="A86" s="70" t="str">
        <f t="shared" si="7"/>
        <v/>
      </c>
      <c r="B86" s="25"/>
      <c r="C86" s="24"/>
      <c r="D86" s="24"/>
      <c r="E86" s="21"/>
      <c r="F86" s="75" t="str">
        <f>IFERROR(_xlfn.XLOOKUP(D86,補助単価!$B$17:$B$26,補助単価!$E$17:$E$26),"")</f>
        <v/>
      </c>
      <c r="G86" s="76" t="str">
        <f t="shared" si="8"/>
        <v/>
      </c>
      <c r="H86" s="66" t="str">
        <f t="shared" si="5"/>
        <v/>
      </c>
      <c r="I86" s="65" t="b">
        <f t="shared" si="6"/>
        <v>1</v>
      </c>
    </row>
    <row r="87" spans="1:9" ht="25" customHeight="1">
      <c r="A87" s="70" t="str">
        <f t="shared" si="7"/>
        <v/>
      </c>
      <c r="B87" s="25"/>
      <c r="C87" s="24"/>
      <c r="D87" s="24"/>
      <c r="E87" s="21"/>
      <c r="F87" s="75" t="str">
        <f>IFERROR(_xlfn.XLOOKUP(D87,補助単価!$B$17:$B$26,補助単価!$E$17:$E$26),"")</f>
        <v/>
      </c>
      <c r="G87" s="76" t="str">
        <f t="shared" si="8"/>
        <v/>
      </c>
      <c r="H87" s="66" t="str">
        <f t="shared" si="5"/>
        <v/>
      </c>
      <c r="I87" s="65" t="b">
        <f t="shared" si="6"/>
        <v>1</v>
      </c>
    </row>
    <row r="88" spans="1:9" ht="25" customHeight="1">
      <c r="A88" s="70" t="str">
        <f t="shared" si="7"/>
        <v/>
      </c>
      <c r="B88" s="25"/>
      <c r="C88" s="24"/>
      <c r="D88" s="24"/>
      <c r="E88" s="21"/>
      <c r="F88" s="75" t="str">
        <f>IFERROR(_xlfn.XLOOKUP(D88,補助単価!$B$17:$B$26,補助単価!$E$17:$E$26),"")</f>
        <v/>
      </c>
      <c r="G88" s="76" t="str">
        <f t="shared" si="8"/>
        <v/>
      </c>
      <c r="H88" s="66" t="str">
        <f t="shared" si="5"/>
        <v/>
      </c>
      <c r="I88" s="65" t="b">
        <f t="shared" si="6"/>
        <v>1</v>
      </c>
    </row>
    <row r="89" spans="1:9" ht="25" customHeight="1">
      <c r="A89" s="70" t="str">
        <f t="shared" si="7"/>
        <v/>
      </c>
      <c r="B89" s="25"/>
      <c r="C89" s="24"/>
      <c r="D89" s="24"/>
      <c r="E89" s="21"/>
      <c r="F89" s="75" t="str">
        <f>IFERROR(_xlfn.XLOOKUP(D89,補助単価!$B$17:$B$26,補助単価!$E$17:$E$26),"")</f>
        <v/>
      </c>
      <c r="G89" s="76" t="str">
        <f t="shared" si="8"/>
        <v/>
      </c>
      <c r="H89" s="66" t="str">
        <f t="shared" si="5"/>
        <v/>
      </c>
      <c r="I89" s="65" t="b">
        <f t="shared" si="6"/>
        <v>1</v>
      </c>
    </row>
    <row r="90" spans="1:9" ht="25" customHeight="1">
      <c r="A90" s="70" t="str">
        <f t="shared" si="7"/>
        <v/>
      </c>
      <c r="B90" s="25"/>
      <c r="C90" s="24"/>
      <c r="D90" s="24"/>
      <c r="E90" s="21"/>
      <c r="F90" s="75" t="str">
        <f>IFERROR(_xlfn.XLOOKUP(D90,補助単価!$B$17:$B$26,補助単価!$E$17:$E$26),"")</f>
        <v/>
      </c>
      <c r="G90" s="76" t="str">
        <f t="shared" si="8"/>
        <v/>
      </c>
      <c r="H90" s="66" t="str">
        <f t="shared" si="5"/>
        <v/>
      </c>
      <c r="I90" s="65" t="b">
        <f t="shared" si="6"/>
        <v>1</v>
      </c>
    </row>
    <row r="91" spans="1:9" ht="25" customHeight="1">
      <c r="A91" s="70" t="str">
        <f t="shared" si="7"/>
        <v/>
      </c>
      <c r="B91" s="25"/>
      <c r="C91" s="24"/>
      <c r="D91" s="24"/>
      <c r="E91" s="21"/>
      <c r="F91" s="75" t="str">
        <f>IFERROR(_xlfn.XLOOKUP(D91,補助単価!$B$17:$B$26,補助単価!$E$17:$E$26),"")</f>
        <v/>
      </c>
      <c r="G91" s="76" t="str">
        <f t="shared" si="8"/>
        <v/>
      </c>
      <c r="H91" s="66" t="str">
        <f t="shared" si="5"/>
        <v/>
      </c>
      <c r="I91" s="65" t="b">
        <f t="shared" si="6"/>
        <v>1</v>
      </c>
    </row>
    <row r="92" spans="1:9" ht="25" customHeight="1">
      <c r="A92" s="70" t="str">
        <f t="shared" si="7"/>
        <v/>
      </c>
      <c r="B92" s="25"/>
      <c r="C92" s="24"/>
      <c r="D92" s="24"/>
      <c r="E92" s="21"/>
      <c r="F92" s="75" t="str">
        <f>IFERROR(_xlfn.XLOOKUP(D92,補助単価!$B$17:$B$26,補助単価!$E$17:$E$26),"")</f>
        <v/>
      </c>
      <c r="G92" s="76" t="str">
        <f t="shared" si="8"/>
        <v/>
      </c>
      <c r="H92" s="66" t="str">
        <f t="shared" si="5"/>
        <v/>
      </c>
      <c r="I92" s="65" t="b">
        <f t="shared" si="6"/>
        <v>1</v>
      </c>
    </row>
    <row r="93" spans="1:9" ht="25" customHeight="1">
      <c r="A93" s="70" t="str">
        <f t="shared" si="7"/>
        <v/>
      </c>
      <c r="B93" s="25"/>
      <c r="C93" s="24"/>
      <c r="D93" s="24"/>
      <c r="E93" s="21"/>
      <c r="F93" s="75" t="str">
        <f>IFERROR(_xlfn.XLOOKUP(D93,補助単価!$B$17:$B$26,補助単価!$E$17:$E$26),"")</f>
        <v/>
      </c>
      <c r="G93" s="76" t="str">
        <f t="shared" si="8"/>
        <v/>
      </c>
      <c r="H93" s="66" t="str">
        <f t="shared" si="5"/>
        <v/>
      </c>
      <c r="I93" s="65" t="b">
        <f t="shared" si="6"/>
        <v>1</v>
      </c>
    </row>
    <row r="94" spans="1:9" ht="25" customHeight="1">
      <c r="A94" s="70" t="str">
        <f t="shared" si="7"/>
        <v/>
      </c>
      <c r="B94" s="25"/>
      <c r="C94" s="24"/>
      <c r="D94" s="24"/>
      <c r="E94" s="21"/>
      <c r="F94" s="75" t="str">
        <f>IFERROR(_xlfn.XLOOKUP(D94,補助単価!$B$17:$B$26,補助単価!$E$17:$E$26),"")</f>
        <v/>
      </c>
      <c r="G94" s="76" t="str">
        <f t="shared" si="8"/>
        <v/>
      </c>
      <c r="H94" s="66" t="str">
        <f t="shared" si="5"/>
        <v/>
      </c>
      <c r="I94" s="65" t="b">
        <f t="shared" si="6"/>
        <v>1</v>
      </c>
    </row>
    <row r="95" spans="1:9" ht="25" customHeight="1">
      <c r="A95" s="70" t="str">
        <f t="shared" si="7"/>
        <v/>
      </c>
      <c r="B95" s="25"/>
      <c r="C95" s="24"/>
      <c r="D95" s="24"/>
      <c r="E95" s="21"/>
      <c r="F95" s="75" t="str">
        <f>IFERROR(_xlfn.XLOOKUP(D95,補助単価!$B$17:$B$26,補助単価!$E$17:$E$26),"")</f>
        <v/>
      </c>
      <c r="G95" s="76" t="str">
        <f t="shared" si="8"/>
        <v/>
      </c>
      <c r="H95" s="66" t="str">
        <f t="shared" si="5"/>
        <v/>
      </c>
      <c r="I95" s="65" t="b">
        <f t="shared" si="6"/>
        <v>1</v>
      </c>
    </row>
    <row r="96" spans="1:9" ht="25" customHeight="1">
      <c r="A96" s="70" t="str">
        <f t="shared" si="7"/>
        <v/>
      </c>
      <c r="B96" s="25"/>
      <c r="C96" s="24"/>
      <c r="D96" s="24"/>
      <c r="E96" s="21"/>
      <c r="F96" s="75" t="str">
        <f>IFERROR(_xlfn.XLOOKUP(D96,補助単価!$B$17:$B$26,補助単価!$E$17:$E$26),"")</f>
        <v/>
      </c>
      <c r="G96" s="76" t="str">
        <f t="shared" si="8"/>
        <v/>
      </c>
      <c r="H96" s="66" t="str">
        <f t="shared" si="5"/>
        <v/>
      </c>
      <c r="I96" s="65" t="b">
        <f t="shared" si="6"/>
        <v>1</v>
      </c>
    </row>
    <row r="97" spans="1:9" ht="25" customHeight="1">
      <c r="A97" s="70" t="str">
        <f t="shared" si="7"/>
        <v/>
      </c>
      <c r="B97" s="25"/>
      <c r="C97" s="24"/>
      <c r="D97" s="24"/>
      <c r="E97" s="21"/>
      <c r="F97" s="75" t="str">
        <f>IFERROR(_xlfn.XLOOKUP(D97,補助単価!$B$17:$B$26,補助単価!$E$17:$E$26),"")</f>
        <v/>
      </c>
      <c r="G97" s="76" t="str">
        <f t="shared" si="8"/>
        <v/>
      </c>
      <c r="H97" s="66" t="str">
        <f t="shared" si="5"/>
        <v/>
      </c>
      <c r="I97" s="65" t="b">
        <f t="shared" si="6"/>
        <v>1</v>
      </c>
    </row>
    <row r="98" spans="1:9" ht="25" customHeight="1">
      <c r="A98" s="70" t="str">
        <f t="shared" si="7"/>
        <v/>
      </c>
      <c r="B98" s="25"/>
      <c r="C98" s="24"/>
      <c r="D98" s="24"/>
      <c r="E98" s="21"/>
      <c r="F98" s="75" t="str">
        <f>IFERROR(_xlfn.XLOOKUP(D98,補助単価!$B$17:$B$26,補助単価!$E$17:$E$26),"")</f>
        <v/>
      </c>
      <c r="G98" s="76" t="str">
        <f t="shared" si="8"/>
        <v/>
      </c>
      <c r="H98" s="66" t="str">
        <f t="shared" si="5"/>
        <v/>
      </c>
      <c r="I98" s="65" t="b">
        <f t="shared" si="6"/>
        <v>1</v>
      </c>
    </row>
    <row r="99" spans="1:9" ht="25" customHeight="1">
      <c r="A99" s="70" t="str">
        <f t="shared" si="7"/>
        <v/>
      </c>
      <c r="B99" s="25"/>
      <c r="C99" s="24"/>
      <c r="D99" s="24"/>
      <c r="E99" s="21"/>
      <c r="F99" s="75" t="str">
        <f>IFERROR(_xlfn.XLOOKUP(D99,補助単価!$B$17:$B$26,補助単価!$E$17:$E$26),"")</f>
        <v/>
      </c>
      <c r="G99" s="76" t="str">
        <f t="shared" si="8"/>
        <v/>
      </c>
      <c r="H99" s="66" t="str">
        <f t="shared" si="5"/>
        <v/>
      </c>
      <c r="I99" s="65" t="b">
        <f t="shared" si="6"/>
        <v>1</v>
      </c>
    </row>
    <row r="100" spans="1:9" ht="25" customHeight="1">
      <c r="A100" s="70" t="str">
        <f t="shared" si="7"/>
        <v/>
      </c>
      <c r="B100" s="25"/>
      <c r="C100" s="24"/>
      <c r="D100" s="24"/>
      <c r="E100" s="21"/>
      <c r="F100" s="75" t="str">
        <f>IFERROR(_xlfn.XLOOKUP(D100,補助単価!$B$17:$B$26,補助単価!$E$17:$E$26),"")</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IFERROR(_xlfn.XLOOKUP(D101,補助単価!$B$17:$B$26,補助単価!$E$17:$E$26),"")</f>
        <v/>
      </c>
      <c r="G101" s="76" t="str">
        <f t="shared" si="8"/>
        <v/>
      </c>
      <c r="H101" s="66" t="str">
        <f t="shared" si="5"/>
        <v/>
      </c>
      <c r="I101" s="65" t="b">
        <f t="shared" si="9"/>
        <v>1</v>
      </c>
    </row>
    <row r="102" spans="1:9" ht="25" customHeight="1">
      <c r="A102" s="70" t="str">
        <f t="shared" si="7"/>
        <v/>
      </c>
      <c r="B102" s="25"/>
      <c r="C102" s="24"/>
      <c r="D102" s="24"/>
      <c r="E102" s="21"/>
      <c r="F102" s="75" t="str">
        <f>IFERROR(_xlfn.XLOOKUP(D102,補助単価!$B$17:$B$26,補助単価!$E$17:$E$26),"")</f>
        <v/>
      </c>
      <c r="G102" s="76" t="str">
        <f t="shared" si="8"/>
        <v/>
      </c>
      <c r="H102" s="66" t="str">
        <f t="shared" si="5"/>
        <v/>
      </c>
      <c r="I102" s="65" t="b">
        <f t="shared" si="9"/>
        <v>1</v>
      </c>
    </row>
    <row r="103" spans="1:9" ht="25" customHeight="1">
      <c r="A103" s="70" t="str">
        <f t="shared" si="7"/>
        <v/>
      </c>
      <c r="B103" s="25"/>
      <c r="C103" s="24"/>
      <c r="D103" s="24"/>
      <c r="E103" s="21"/>
      <c r="F103" s="75" t="str">
        <f>IFERROR(_xlfn.XLOOKUP(D103,補助単価!$B$17:$B$26,補助単価!$E$17:$E$26),"")</f>
        <v/>
      </c>
      <c r="G103" s="76" t="str">
        <f t="shared" si="8"/>
        <v/>
      </c>
      <c r="H103" s="66" t="str">
        <f t="shared" si="5"/>
        <v/>
      </c>
      <c r="I103" s="65" t="b">
        <f t="shared" si="9"/>
        <v>1</v>
      </c>
    </row>
    <row r="104" spans="1:9" ht="25" customHeight="1">
      <c r="A104" s="70" t="str">
        <f t="shared" si="7"/>
        <v/>
      </c>
      <c r="B104" s="25"/>
      <c r="C104" s="24"/>
      <c r="D104" s="24"/>
      <c r="E104" s="21"/>
      <c r="F104" s="75" t="str">
        <f>IFERROR(_xlfn.XLOOKUP(D104,補助単価!$B$17:$B$26,補助単価!$E$17:$E$26),"")</f>
        <v/>
      </c>
      <c r="G104" s="76" t="str">
        <f t="shared" si="8"/>
        <v/>
      </c>
      <c r="H104" s="66" t="str">
        <f t="shared" si="5"/>
        <v/>
      </c>
      <c r="I104" s="65" t="b">
        <f t="shared" si="9"/>
        <v>1</v>
      </c>
    </row>
    <row r="105" spans="1:9" ht="25" customHeight="1">
      <c r="A105" s="70" t="str">
        <f t="shared" si="7"/>
        <v/>
      </c>
      <c r="B105" s="25"/>
      <c r="C105" s="24"/>
      <c r="D105" s="24"/>
      <c r="E105" s="21"/>
      <c r="F105" s="75" t="str">
        <f>IFERROR(_xlfn.XLOOKUP(D105,補助単価!$B$17:$B$26,補助単価!$E$17:$E$26),"")</f>
        <v/>
      </c>
      <c r="G105" s="76" t="str">
        <f t="shared" si="8"/>
        <v/>
      </c>
      <c r="H105" s="66" t="str">
        <f t="shared" si="5"/>
        <v/>
      </c>
      <c r="I105" s="65" t="b">
        <f t="shared" si="9"/>
        <v>1</v>
      </c>
    </row>
    <row r="106" spans="1:9" ht="25" customHeight="1">
      <c r="A106" s="70" t="str">
        <f t="shared" si="7"/>
        <v/>
      </c>
      <c r="B106" s="25"/>
      <c r="C106" s="24"/>
      <c r="D106" s="24"/>
      <c r="E106" s="21"/>
      <c r="F106" s="75" t="str">
        <f>IFERROR(_xlfn.XLOOKUP(D106,補助単価!$B$17:$B$26,補助単価!$E$17:$E$26),"")</f>
        <v/>
      </c>
      <c r="G106" s="76" t="str">
        <f t="shared" si="8"/>
        <v/>
      </c>
      <c r="H106" s="66" t="str">
        <f t="shared" si="5"/>
        <v/>
      </c>
      <c r="I106" s="65" t="b">
        <f t="shared" si="9"/>
        <v>1</v>
      </c>
    </row>
    <row r="107" spans="1:9" ht="25" customHeight="1">
      <c r="A107" s="70" t="str">
        <f t="shared" si="7"/>
        <v/>
      </c>
      <c r="B107" s="25"/>
      <c r="C107" s="24"/>
      <c r="D107" s="24"/>
      <c r="E107" s="21"/>
      <c r="F107" s="75" t="str">
        <f>IFERROR(_xlfn.XLOOKUP(D107,補助単価!$B$17:$B$26,補助単価!$E$17:$E$26),"")</f>
        <v/>
      </c>
      <c r="G107" s="76" t="str">
        <f t="shared" si="8"/>
        <v/>
      </c>
      <c r="H107" s="66" t="str">
        <f t="shared" si="5"/>
        <v/>
      </c>
      <c r="I107" s="65" t="b">
        <f t="shared" si="9"/>
        <v>1</v>
      </c>
    </row>
    <row r="108" spans="1:9" ht="25" customHeight="1">
      <c r="A108" s="70" t="str">
        <f t="shared" si="7"/>
        <v/>
      </c>
      <c r="B108" s="25"/>
      <c r="C108" s="24"/>
      <c r="D108" s="24"/>
      <c r="E108" s="21"/>
      <c r="F108" s="75" t="str">
        <f>IFERROR(_xlfn.XLOOKUP(D108,補助単価!$B$17:$B$26,補助単価!$E$17:$E$26),"")</f>
        <v/>
      </c>
      <c r="G108" s="76" t="str">
        <f t="shared" si="8"/>
        <v/>
      </c>
      <c r="H108" s="66" t="str">
        <f t="shared" si="5"/>
        <v/>
      </c>
      <c r="I108" s="65" t="b">
        <f t="shared" si="9"/>
        <v>1</v>
      </c>
    </row>
    <row r="109" spans="1:9" ht="25" customHeight="1">
      <c r="A109" s="70" t="str">
        <f t="shared" si="7"/>
        <v/>
      </c>
      <c r="B109" s="25"/>
      <c r="C109" s="24"/>
      <c r="D109" s="24"/>
      <c r="E109" s="21"/>
      <c r="F109" s="75" t="str">
        <f>IFERROR(_xlfn.XLOOKUP(D109,補助単価!$B$17:$B$26,補助単価!$E$17:$E$26),"")</f>
        <v/>
      </c>
      <c r="G109" s="76" t="str">
        <f t="shared" si="8"/>
        <v/>
      </c>
      <c r="H109" s="66" t="str">
        <f t="shared" si="5"/>
        <v/>
      </c>
      <c r="I109" s="65" t="b">
        <f t="shared" si="9"/>
        <v>1</v>
      </c>
    </row>
    <row r="110" spans="1:9" ht="25" customHeight="1">
      <c r="A110" s="70" t="str">
        <f t="shared" si="7"/>
        <v/>
      </c>
      <c r="B110" s="25"/>
      <c r="C110" s="24"/>
      <c r="D110" s="24"/>
      <c r="E110" s="21"/>
      <c r="F110" s="75" t="str">
        <f>IFERROR(_xlfn.XLOOKUP(D110,補助単価!$B$17:$B$26,補助単価!$E$17:$E$26),"")</f>
        <v/>
      </c>
      <c r="G110" s="76" t="str">
        <f t="shared" si="8"/>
        <v/>
      </c>
      <c r="H110" s="66" t="str">
        <f t="shared" si="5"/>
        <v/>
      </c>
      <c r="I110" s="65" t="b">
        <f t="shared" si="9"/>
        <v>1</v>
      </c>
    </row>
    <row r="111" spans="1:9" ht="25" customHeight="1">
      <c r="A111" s="70" t="str">
        <f t="shared" si="7"/>
        <v/>
      </c>
      <c r="B111" s="25"/>
      <c r="C111" s="24"/>
      <c r="D111" s="24"/>
      <c r="E111" s="21"/>
      <c r="F111" s="75" t="str">
        <f>IFERROR(_xlfn.XLOOKUP(D111,補助単価!$B$17:$B$26,補助単価!$E$17:$E$26),"")</f>
        <v/>
      </c>
      <c r="G111" s="76" t="str">
        <f t="shared" si="8"/>
        <v/>
      </c>
      <c r="H111" s="66" t="str">
        <f t="shared" si="5"/>
        <v/>
      </c>
      <c r="I111" s="65" t="b">
        <f t="shared" si="9"/>
        <v>1</v>
      </c>
    </row>
    <row r="112" spans="1:9" ht="25" customHeight="1">
      <c r="A112" s="70" t="str">
        <f t="shared" si="7"/>
        <v/>
      </c>
      <c r="B112" s="25"/>
      <c r="C112" s="24"/>
      <c r="D112" s="24"/>
      <c r="E112" s="21"/>
      <c r="F112" s="75" t="str">
        <f>IFERROR(_xlfn.XLOOKUP(D112,補助単価!$B$17:$B$26,補助単価!$E$17:$E$26),"")</f>
        <v/>
      </c>
      <c r="G112" s="76" t="str">
        <f t="shared" si="8"/>
        <v/>
      </c>
      <c r="H112" s="66" t="str">
        <f t="shared" si="5"/>
        <v/>
      </c>
      <c r="I112" s="65" t="b">
        <f t="shared" si="9"/>
        <v>1</v>
      </c>
    </row>
    <row r="113" spans="1:9" ht="25" customHeight="1">
      <c r="A113" s="70" t="str">
        <f t="shared" si="7"/>
        <v/>
      </c>
      <c r="B113" s="25"/>
      <c r="C113" s="24"/>
      <c r="D113" s="24"/>
      <c r="E113" s="21"/>
      <c r="F113" s="75" t="str">
        <f>IFERROR(_xlfn.XLOOKUP(D113,補助単価!$B$17:$B$26,補助単価!$E$17:$E$26),"")</f>
        <v/>
      </c>
      <c r="G113" s="76" t="str">
        <f t="shared" si="8"/>
        <v/>
      </c>
      <c r="H113" s="66" t="str">
        <f t="shared" si="5"/>
        <v/>
      </c>
      <c r="I113" s="65" t="b">
        <f t="shared" si="9"/>
        <v>1</v>
      </c>
    </row>
    <row r="114" spans="1:9" ht="25" customHeight="1">
      <c r="A114" s="70" t="str">
        <f t="shared" si="7"/>
        <v/>
      </c>
      <c r="B114" s="25"/>
      <c r="C114" s="24"/>
      <c r="D114" s="24"/>
      <c r="E114" s="21"/>
      <c r="F114" s="75" t="str">
        <f>IFERROR(_xlfn.XLOOKUP(D114,補助単価!$B$17:$B$26,補助単価!$E$17:$E$26),"")</f>
        <v/>
      </c>
      <c r="G114" s="76" t="str">
        <f t="shared" si="8"/>
        <v/>
      </c>
      <c r="H114" s="66" t="str">
        <f t="shared" si="5"/>
        <v/>
      </c>
      <c r="I114" s="65" t="b">
        <f t="shared" si="9"/>
        <v>1</v>
      </c>
    </row>
    <row r="115" spans="1:9" ht="25" customHeight="1">
      <c r="A115" s="70" t="str">
        <f t="shared" si="7"/>
        <v/>
      </c>
      <c r="B115" s="25"/>
      <c r="C115" s="24"/>
      <c r="D115" s="24"/>
      <c r="E115" s="21"/>
      <c r="F115" s="75" t="str">
        <f>IFERROR(_xlfn.XLOOKUP(D115,補助単価!$B$17:$B$26,補助単価!$E$17:$E$26),"")</f>
        <v/>
      </c>
      <c r="G115" s="76" t="str">
        <f t="shared" si="8"/>
        <v/>
      </c>
      <c r="H115" s="66" t="str">
        <f t="shared" si="5"/>
        <v/>
      </c>
      <c r="I115" s="65" t="b">
        <f t="shared" si="9"/>
        <v>1</v>
      </c>
    </row>
    <row r="116" spans="1:9" ht="25" customHeight="1">
      <c r="A116" s="70" t="str">
        <f t="shared" si="7"/>
        <v/>
      </c>
      <c r="B116" s="25"/>
      <c r="C116" s="24"/>
      <c r="D116" s="24"/>
      <c r="E116" s="21"/>
      <c r="F116" s="75" t="str">
        <f>IFERROR(_xlfn.XLOOKUP(D116,補助単価!$B$17:$B$26,補助単価!$E$17:$E$26),"")</f>
        <v/>
      </c>
      <c r="G116" s="76" t="str">
        <f t="shared" si="8"/>
        <v/>
      </c>
      <c r="H116" s="66" t="str">
        <f t="shared" si="5"/>
        <v/>
      </c>
      <c r="I116" s="65" t="b">
        <f t="shared" si="9"/>
        <v>1</v>
      </c>
    </row>
    <row r="117" spans="1:9" ht="25" customHeight="1">
      <c r="A117" s="70" t="str">
        <f t="shared" si="7"/>
        <v/>
      </c>
      <c r="B117" s="25"/>
      <c r="C117" s="24"/>
      <c r="D117" s="24"/>
      <c r="E117" s="21"/>
      <c r="F117" s="75" t="str">
        <f>IFERROR(_xlfn.XLOOKUP(D117,補助単価!$B$17:$B$26,補助単価!$E$17:$E$26),"")</f>
        <v/>
      </c>
      <c r="G117" s="76" t="str">
        <f t="shared" si="8"/>
        <v/>
      </c>
      <c r="H117" s="66" t="str">
        <f t="shared" si="5"/>
        <v/>
      </c>
      <c r="I117" s="65" t="b">
        <f t="shared" si="9"/>
        <v>1</v>
      </c>
    </row>
    <row r="118" spans="1:9" ht="25" customHeight="1">
      <c r="A118" s="70" t="str">
        <f t="shared" si="7"/>
        <v/>
      </c>
      <c r="B118" s="25"/>
      <c r="C118" s="24"/>
      <c r="D118" s="24"/>
      <c r="E118" s="21"/>
      <c r="F118" s="75" t="str">
        <f>IFERROR(_xlfn.XLOOKUP(D118,補助単価!$B$17:$B$26,補助単価!$E$17:$E$26),"")</f>
        <v/>
      </c>
      <c r="G118" s="76" t="str">
        <f t="shared" si="8"/>
        <v/>
      </c>
      <c r="H118" s="66" t="str">
        <f t="shared" si="5"/>
        <v/>
      </c>
      <c r="I118" s="65" t="b">
        <f t="shared" si="9"/>
        <v>1</v>
      </c>
    </row>
    <row r="119" spans="1:9" ht="25" customHeight="1">
      <c r="A119" s="70" t="str">
        <f t="shared" si="7"/>
        <v/>
      </c>
      <c r="B119" s="25"/>
      <c r="C119" s="24"/>
      <c r="D119" s="24"/>
      <c r="E119" s="21"/>
      <c r="F119" s="75" t="str">
        <f>IFERROR(_xlfn.XLOOKUP(D119,補助単価!$B$17:$B$26,補助単価!$E$17:$E$26),"")</f>
        <v/>
      </c>
      <c r="G119" s="76" t="str">
        <f t="shared" si="8"/>
        <v/>
      </c>
      <c r="H119" s="66" t="str">
        <f t="shared" si="5"/>
        <v/>
      </c>
      <c r="I119" s="65" t="b">
        <f t="shared" si="9"/>
        <v>1</v>
      </c>
    </row>
    <row r="120" spans="1:9" ht="25" customHeight="1">
      <c r="A120" s="70" t="str">
        <f t="shared" si="7"/>
        <v/>
      </c>
      <c r="B120" s="25"/>
      <c r="C120" s="24"/>
      <c r="D120" s="24"/>
      <c r="E120" s="21"/>
      <c r="F120" s="75" t="str">
        <f>IFERROR(_xlfn.XLOOKUP(D120,補助単価!$B$17:$B$26,補助単価!$E$17:$E$26),"")</f>
        <v/>
      </c>
      <c r="G120" s="76" t="str">
        <f t="shared" si="8"/>
        <v/>
      </c>
      <c r="H120" s="66" t="str">
        <f t="shared" si="5"/>
        <v/>
      </c>
      <c r="I120" s="65" t="b">
        <f t="shared" si="9"/>
        <v>1</v>
      </c>
    </row>
    <row r="121" spans="1:9" ht="25" customHeight="1">
      <c r="A121" s="70" t="str">
        <f t="shared" si="7"/>
        <v/>
      </c>
      <c r="B121" s="25"/>
      <c r="C121" s="24"/>
      <c r="D121" s="24"/>
      <c r="E121" s="21"/>
      <c r="F121" s="75" t="str">
        <f>IFERROR(_xlfn.XLOOKUP(D121,補助単価!$B$17:$B$26,補助単価!$E$17:$E$26),"")</f>
        <v/>
      </c>
      <c r="G121" s="76" t="str">
        <f t="shared" si="8"/>
        <v/>
      </c>
      <c r="H121" s="66" t="str">
        <f t="shared" si="5"/>
        <v/>
      </c>
      <c r="I121" s="65" t="b">
        <f t="shared" si="9"/>
        <v>1</v>
      </c>
    </row>
    <row r="122" spans="1:9" ht="25" customHeight="1">
      <c r="A122" s="70" t="str">
        <f t="shared" si="7"/>
        <v/>
      </c>
      <c r="B122" s="25"/>
      <c r="C122" s="24"/>
      <c r="D122" s="24"/>
      <c r="E122" s="21"/>
      <c r="F122" s="75" t="str">
        <f>IFERROR(_xlfn.XLOOKUP(D122,補助単価!$B$17:$B$26,補助単価!$E$17:$E$26),"")</f>
        <v/>
      </c>
      <c r="G122" s="76" t="str">
        <f t="shared" si="8"/>
        <v/>
      </c>
      <c r="H122" s="66" t="str">
        <f t="shared" si="5"/>
        <v/>
      </c>
      <c r="I122" s="65" t="b">
        <f t="shared" si="9"/>
        <v>1</v>
      </c>
    </row>
    <row r="123" spans="1:9" ht="25" customHeight="1">
      <c r="A123" s="70" t="str">
        <f t="shared" si="7"/>
        <v/>
      </c>
      <c r="B123" s="25"/>
      <c r="C123" s="24"/>
      <c r="D123" s="24"/>
      <c r="E123" s="21"/>
      <c r="F123" s="75" t="str">
        <f>IFERROR(_xlfn.XLOOKUP(D123,補助単価!$B$17:$B$26,補助単価!$E$17:$E$26),"")</f>
        <v/>
      </c>
      <c r="G123" s="76" t="str">
        <f t="shared" si="8"/>
        <v/>
      </c>
      <c r="H123" s="66" t="str">
        <f t="shared" si="5"/>
        <v/>
      </c>
      <c r="I123" s="65" t="b">
        <f t="shared" si="9"/>
        <v>1</v>
      </c>
    </row>
    <row r="124" spans="1:9" ht="25" customHeight="1">
      <c r="A124" s="70" t="str">
        <f t="shared" si="7"/>
        <v/>
      </c>
      <c r="B124" s="25"/>
      <c r="C124" s="24"/>
      <c r="D124" s="24"/>
      <c r="E124" s="21"/>
      <c r="F124" s="75" t="str">
        <f>IFERROR(_xlfn.XLOOKUP(D124,補助単価!$B$17:$B$26,補助単価!$E$17:$E$26),"")</f>
        <v/>
      </c>
      <c r="G124" s="76" t="str">
        <f t="shared" si="8"/>
        <v/>
      </c>
      <c r="H124" s="66" t="str">
        <f t="shared" si="5"/>
        <v/>
      </c>
      <c r="I124" s="65" t="b">
        <f t="shared" si="9"/>
        <v>1</v>
      </c>
    </row>
    <row r="125" spans="1:9" ht="25" customHeight="1">
      <c r="A125" s="70" t="str">
        <f t="shared" si="7"/>
        <v/>
      </c>
      <c r="B125" s="25"/>
      <c r="C125" s="24"/>
      <c r="D125" s="24"/>
      <c r="E125" s="21"/>
      <c r="F125" s="75" t="str">
        <f>IFERROR(_xlfn.XLOOKUP(D125,補助単価!$B$17:$B$26,補助単価!$E$17:$E$26),"")</f>
        <v/>
      </c>
      <c r="G125" s="76" t="str">
        <f t="shared" si="8"/>
        <v/>
      </c>
      <c r="H125" s="66" t="str">
        <f t="shared" si="5"/>
        <v/>
      </c>
      <c r="I125" s="65" t="b">
        <f t="shared" si="9"/>
        <v>1</v>
      </c>
    </row>
    <row r="126" spans="1:9" ht="25" customHeight="1">
      <c r="A126" s="70" t="str">
        <f t="shared" si="7"/>
        <v/>
      </c>
      <c r="B126" s="25"/>
      <c r="C126" s="24"/>
      <c r="D126" s="24"/>
      <c r="E126" s="21"/>
      <c r="F126" s="75" t="str">
        <f>IFERROR(_xlfn.XLOOKUP(D126,補助単価!$B$17:$B$26,補助単価!$E$17:$E$26),"")</f>
        <v/>
      </c>
      <c r="G126" s="76" t="str">
        <f t="shared" si="8"/>
        <v/>
      </c>
      <c r="H126" s="66" t="str">
        <f t="shared" si="5"/>
        <v/>
      </c>
      <c r="I126" s="65" t="b">
        <f t="shared" si="9"/>
        <v>1</v>
      </c>
    </row>
    <row r="127" spans="1:9" ht="25" customHeight="1">
      <c r="A127" s="70" t="str">
        <f t="shared" si="7"/>
        <v/>
      </c>
      <c r="B127" s="25"/>
      <c r="C127" s="24"/>
      <c r="D127" s="24"/>
      <c r="E127" s="21"/>
      <c r="F127" s="75" t="str">
        <f>IFERROR(_xlfn.XLOOKUP(D127,補助単価!$B$17:$B$26,補助単価!$E$17:$E$26),"")</f>
        <v/>
      </c>
      <c r="G127" s="76" t="str">
        <f t="shared" si="8"/>
        <v/>
      </c>
      <c r="H127" s="66" t="str">
        <f t="shared" si="5"/>
        <v/>
      </c>
      <c r="I127" s="65" t="b">
        <f t="shared" si="9"/>
        <v>1</v>
      </c>
    </row>
    <row r="128" spans="1:9" ht="25" customHeight="1">
      <c r="A128" s="70" t="str">
        <f t="shared" si="7"/>
        <v/>
      </c>
      <c r="B128" s="25"/>
      <c r="C128" s="24"/>
      <c r="D128" s="24"/>
      <c r="E128" s="21"/>
      <c r="F128" s="75" t="str">
        <f>IFERROR(_xlfn.XLOOKUP(D128,補助単価!$B$17:$B$26,補助単価!$E$17:$E$26),"")</f>
        <v/>
      </c>
      <c r="G128" s="76" t="str">
        <f t="shared" si="8"/>
        <v/>
      </c>
      <c r="H128" s="66" t="str">
        <f t="shared" si="5"/>
        <v/>
      </c>
      <c r="I128" s="65" t="b">
        <f t="shared" si="9"/>
        <v>1</v>
      </c>
    </row>
    <row r="129" spans="1:9" ht="25" customHeight="1">
      <c r="A129" s="70" t="str">
        <f t="shared" si="7"/>
        <v/>
      </c>
      <c r="B129" s="25"/>
      <c r="C129" s="24"/>
      <c r="D129" s="24"/>
      <c r="E129" s="21"/>
      <c r="F129" s="75" t="str">
        <f>IFERROR(_xlfn.XLOOKUP(D129,補助単価!$B$17:$B$26,補助単価!$E$17:$E$26),"")</f>
        <v/>
      </c>
      <c r="G129" s="76" t="str">
        <f t="shared" si="8"/>
        <v/>
      </c>
      <c r="H129" s="66" t="str">
        <f t="shared" si="5"/>
        <v/>
      </c>
      <c r="I129" s="65" t="b">
        <f t="shared" si="9"/>
        <v>1</v>
      </c>
    </row>
    <row r="130" spans="1:9" ht="25" customHeight="1">
      <c r="A130" s="70" t="str">
        <f t="shared" si="7"/>
        <v/>
      </c>
      <c r="B130" s="25"/>
      <c r="C130" s="24"/>
      <c r="D130" s="24"/>
      <c r="E130" s="21"/>
      <c r="F130" s="75" t="str">
        <f>IFERROR(_xlfn.XLOOKUP(D130,補助単価!$B$17:$B$26,補助単価!$E$17:$E$26),"")</f>
        <v/>
      </c>
      <c r="G130" s="76" t="str">
        <f t="shared" si="8"/>
        <v/>
      </c>
      <c r="H130" s="66" t="str">
        <f t="shared" si="5"/>
        <v/>
      </c>
      <c r="I130" s="65" t="b">
        <f t="shared" si="9"/>
        <v>1</v>
      </c>
    </row>
    <row r="131" spans="1:9" ht="25" customHeight="1">
      <c r="A131" s="70" t="str">
        <f t="shared" si="7"/>
        <v/>
      </c>
      <c r="B131" s="25"/>
      <c r="C131" s="24"/>
      <c r="D131" s="24"/>
      <c r="E131" s="21"/>
      <c r="F131" s="75" t="str">
        <f>IFERROR(_xlfn.XLOOKUP(D131,補助単価!$B$17:$B$26,補助単価!$E$17:$E$26),"")</f>
        <v/>
      </c>
      <c r="G131" s="76" t="str">
        <f t="shared" si="8"/>
        <v/>
      </c>
      <c r="H131" s="66" t="str">
        <f t="shared" si="5"/>
        <v/>
      </c>
      <c r="I131" s="65" t="b">
        <f t="shared" si="9"/>
        <v>1</v>
      </c>
    </row>
    <row r="132" spans="1:9" ht="25" customHeight="1">
      <c r="A132" s="70" t="str">
        <f t="shared" si="7"/>
        <v/>
      </c>
      <c r="B132" s="25"/>
      <c r="C132" s="24"/>
      <c r="D132" s="24"/>
      <c r="E132" s="21"/>
      <c r="F132" s="75" t="str">
        <f>IFERROR(_xlfn.XLOOKUP(D132,補助単価!$B$17:$B$26,補助単価!$E$17:$E$26),"")</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IFERROR(_xlfn.XLOOKUP(D133,補助単価!$B$17:$B$26,補助単価!$E$17:$E$26),"")</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IFERROR(_xlfn.XLOOKUP(D134,補助単価!$B$17:$B$26,補助単価!$E$17:$E$26),"")</f>
        <v/>
      </c>
      <c r="G134" s="76" t="str">
        <f t="shared" si="13"/>
        <v/>
      </c>
      <c r="H134" s="66" t="str">
        <f t="shared" si="10"/>
        <v/>
      </c>
      <c r="I134" s="65" t="b">
        <f t="shared" si="11"/>
        <v>1</v>
      </c>
    </row>
    <row r="135" spans="1:9" ht="25" customHeight="1">
      <c r="A135" s="70" t="str">
        <f t="shared" si="12"/>
        <v/>
      </c>
      <c r="B135" s="25"/>
      <c r="C135" s="24"/>
      <c r="D135" s="24"/>
      <c r="E135" s="21"/>
      <c r="F135" s="75" t="str">
        <f>IFERROR(_xlfn.XLOOKUP(D135,補助単価!$B$17:$B$26,補助単価!$E$17:$E$26),"")</f>
        <v/>
      </c>
      <c r="G135" s="76" t="str">
        <f t="shared" si="13"/>
        <v/>
      </c>
      <c r="H135" s="66" t="str">
        <f t="shared" si="10"/>
        <v/>
      </c>
      <c r="I135" s="65" t="b">
        <f t="shared" si="11"/>
        <v>1</v>
      </c>
    </row>
    <row r="136" spans="1:9" ht="25" customHeight="1">
      <c r="A136" s="70" t="str">
        <f t="shared" si="12"/>
        <v/>
      </c>
      <c r="B136" s="25"/>
      <c r="C136" s="24"/>
      <c r="D136" s="24"/>
      <c r="E136" s="21"/>
      <c r="F136" s="75" t="str">
        <f>IFERROR(_xlfn.XLOOKUP(D136,補助単価!$B$17:$B$26,補助単価!$E$17:$E$26),"")</f>
        <v/>
      </c>
      <c r="G136" s="76" t="str">
        <f t="shared" si="13"/>
        <v/>
      </c>
      <c r="H136" s="66" t="str">
        <f t="shared" si="10"/>
        <v/>
      </c>
      <c r="I136" s="65" t="b">
        <f t="shared" si="11"/>
        <v>1</v>
      </c>
    </row>
    <row r="137" spans="1:9" ht="25" customHeight="1">
      <c r="A137" s="70" t="str">
        <f t="shared" si="12"/>
        <v/>
      </c>
      <c r="B137" s="25"/>
      <c r="C137" s="24"/>
      <c r="D137" s="24"/>
      <c r="E137" s="21"/>
      <c r="F137" s="75" t="str">
        <f>IFERROR(_xlfn.XLOOKUP(D137,補助単価!$B$17:$B$26,補助単価!$E$17:$E$26),"")</f>
        <v/>
      </c>
      <c r="G137" s="76" t="str">
        <f t="shared" si="13"/>
        <v/>
      </c>
      <c r="H137" s="66" t="str">
        <f t="shared" si="10"/>
        <v/>
      </c>
      <c r="I137" s="65" t="b">
        <f t="shared" si="11"/>
        <v>1</v>
      </c>
    </row>
    <row r="138" spans="1:9" ht="25" customHeight="1">
      <c r="A138" s="70" t="str">
        <f t="shared" si="12"/>
        <v/>
      </c>
      <c r="B138" s="25"/>
      <c r="C138" s="24"/>
      <c r="D138" s="24"/>
      <c r="E138" s="21"/>
      <c r="F138" s="75" t="str">
        <f>IFERROR(_xlfn.XLOOKUP(D138,補助単価!$B$17:$B$26,補助単価!$E$17:$E$26),"")</f>
        <v/>
      </c>
      <c r="G138" s="76" t="str">
        <f t="shared" si="13"/>
        <v/>
      </c>
      <c r="H138" s="66" t="str">
        <f t="shared" si="10"/>
        <v/>
      </c>
      <c r="I138" s="65" t="b">
        <f t="shared" si="11"/>
        <v>1</v>
      </c>
    </row>
    <row r="139" spans="1:9" ht="25" customHeight="1">
      <c r="A139" s="70" t="str">
        <f t="shared" si="12"/>
        <v/>
      </c>
      <c r="B139" s="25"/>
      <c r="C139" s="24"/>
      <c r="D139" s="24"/>
      <c r="E139" s="21"/>
      <c r="F139" s="75" t="str">
        <f>IFERROR(_xlfn.XLOOKUP(D139,補助単価!$B$17:$B$26,補助単価!$E$17:$E$26),"")</f>
        <v/>
      </c>
      <c r="G139" s="76" t="str">
        <f t="shared" si="13"/>
        <v/>
      </c>
      <c r="H139" s="66" t="str">
        <f t="shared" si="10"/>
        <v/>
      </c>
      <c r="I139" s="65" t="b">
        <f t="shared" si="11"/>
        <v>1</v>
      </c>
    </row>
    <row r="140" spans="1:9" ht="25" customHeight="1">
      <c r="A140" s="70" t="str">
        <f t="shared" si="12"/>
        <v/>
      </c>
      <c r="B140" s="25"/>
      <c r="C140" s="24"/>
      <c r="D140" s="24"/>
      <c r="E140" s="21"/>
      <c r="F140" s="75" t="str">
        <f>IFERROR(_xlfn.XLOOKUP(D140,補助単価!$B$17:$B$26,補助単価!$E$17:$E$26),"")</f>
        <v/>
      </c>
      <c r="G140" s="76" t="str">
        <f t="shared" si="13"/>
        <v/>
      </c>
      <c r="H140" s="66" t="str">
        <f t="shared" si="10"/>
        <v/>
      </c>
      <c r="I140" s="65" t="b">
        <f t="shared" si="11"/>
        <v>1</v>
      </c>
    </row>
    <row r="141" spans="1:9" ht="25" customHeight="1">
      <c r="A141" s="70" t="str">
        <f t="shared" si="12"/>
        <v/>
      </c>
      <c r="B141" s="25"/>
      <c r="C141" s="24"/>
      <c r="D141" s="24"/>
      <c r="E141" s="21"/>
      <c r="F141" s="75" t="str">
        <f>IFERROR(_xlfn.XLOOKUP(D141,補助単価!$B$17:$B$26,補助単価!$E$17:$E$26),"")</f>
        <v/>
      </c>
      <c r="G141" s="76" t="str">
        <f t="shared" si="13"/>
        <v/>
      </c>
      <c r="H141" s="66" t="str">
        <f t="shared" si="10"/>
        <v/>
      </c>
      <c r="I141" s="65" t="b">
        <f t="shared" si="11"/>
        <v>1</v>
      </c>
    </row>
    <row r="142" spans="1:9" ht="25" customHeight="1">
      <c r="A142" s="70" t="str">
        <f t="shared" si="12"/>
        <v/>
      </c>
      <c r="B142" s="25"/>
      <c r="C142" s="24"/>
      <c r="D142" s="24"/>
      <c r="E142" s="21"/>
      <c r="F142" s="75" t="str">
        <f>IFERROR(_xlfn.XLOOKUP(D142,補助単価!$B$17:$B$26,補助単価!$E$17:$E$26),"")</f>
        <v/>
      </c>
      <c r="G142" s="76" t="str">
        <f t="shared" si="13"/>
        <v/>
      </c>
      <c r="H142" s="66" t="str">
        <f t="shared" si="10"/>
        <v/>
      </c>
      <c r="I142" s="65" t="b">
        <f t="shared" si="11"/>
        <v>1</v>
      </c>
    </row>
    <row r="143" spans="1:9" ht="25" customHeight="1">
      <c r="A143" s="70" t="str">
        <f t="shared" si="12"/>
        <v/>
      </c>
      <c r="B143" s="25"/>
      <c r="C143" s="24"/>
      <c r="D143" s="24"/>
      <c r="E143" s="21"/>
      <c r="F143" s="75" t="str">
        <f>IFERROR(_xlfn.XLOOKUP(D143,補助単価!$B$17:$B$26,補助単価!$E$17:$E$26),"")</f>
        <v/>
      </c>
      <c r="G143" s="76" t="str">
        <f t="shared" si="13"/>
        <v/>
      </c>
      <c r="H143" s="66" t="str">
        <f t="shared" si="10"/>
        <v/>
      </c>
      <c r="I143" s="65" t="b">
        <f t="shared" si="11"/>
        <v>1</v>
      </c>
    </row>
    <row r="144" spans="1:9" ht="25" customHeight="1">
      <c r="A144" s="70" t="str">
        <f t="shared" si="12"/>
        <v/>
      </c>
      <c r="B144" s="25"/>
      <c r="C144" s="24"/>
      <c r="D144" s="24"/>
      <c r="E144" s="21"/>
      <c r="F144" s="75" t="str">
        <f>IFERROR(_xlfn.XLOOKUP(D144,補助単価!$B$17:$B$26,補助単価!$E$17:$E$26),"")</f>
        <v/>
      </c>
      <c r="G144" s="76" t="str">
        <f t="shared" si="13"/>
        <v/>
      </c>
      <c r="H144" s="66" t="str">
        <f t="shared" si="10"/>
        <v/>
      </c>
      <c r="I144" s="65" t="b">
        <f t="shared" si="11"/>
        <v>1</v>
      </c>
    </row>
    <row r="145" spans="1:9" ht="25" customHeight="1">
      <c r="A145" s="70" t="str">
        <f t="shared" si="12"/>
        <v/>
      </c>
      <c r="B145" s="25"/>
      <c r="C145" s="24"/>
      <c r="D145" s="24"/>
      <c r="E145" s="21"/>
      <c r="F145" s="75" t="str">
        <f>IFERROR(_xlfn.XLOOKUP(D145,補助単価!$B$17:$B$26,補助単価!$E$17:$E$26),"")</f>
        <v/>
      </c>
      <c r="G145" s="76" t="str">
        <f t="shared" si="13"/>
        <v/>
      </c>
      <c r="H145" s="66" t="str">
        <f t="shared" si="10"/>
        <v/>
      </c>
      <c r="I145" s="65" t="b">
        <f t="shared" si="11"/>
        <v>1</v>
      </c>
    </row>
    <row r="146" spans="1:9" ht="25" customHeight="1">
      <c r="A146" s="70" t="str">
        <f t="shared" si="12"/>
        <v/>
      </c>
      <c r="B146" s="25"/>
      <c r="C146" s="24"/>
      <c r="D146" s="24"/>
      <c r="E146" s="21"/>
      <c r="F146" s="75" t="str">
        <f>IFERROR(_xlfn.XLOOKUP(D146,補助単価!$B$17:$B$26,補助単価!$E$17:$E$26),"")</f>
        <v/>
      </c>
      <c r="G146" s="76" t="str">
        <f t="shared" si="13"/>
        <v/>
      </c>
      <c r="H146" s="66" t="str">
        <f t="shared" si="10"/>
        <v/>
      </c>
      <c r="I146" s="65" t="b">
        <f t="shared" si="11"/>
        <v>1</v>
      </c>
    </row>
    <row r="147" spans="1:9" ht="25" customHeight="1">
      <c r="A147" s="70" t="str">
        <f t="shared" si="12"/>
        <v/>
      </c>
      <c r="B147" s="25"/>
      <c r="C147" s="24"/>
      <c r="D147" s="24"/>
      <c r="E147" s="21"/>
      <c r="F147" s="75" t="str">
        <f>IFERROR(_xlfn.XLOOKUP(D147,補助単価!$B$17:$B$26,補助単価!$E$17:$E$26),"")</f>
        <v/>
      </c>
      <c r="G147" s="76" t="str">
        <f t="shared" si="13"/>
        <v/>
      </c>
      <c r="H147" s="66" t="str">
        <f t="shared" si="10"/>
        <v/>
      </c>
      <c r="I147" s="65" t="b">
        <f t="shared" si="11"/>
        <v>1</v>
      </c>
    </row>
    <row r="148" spans="1:9" ht="25" customHeight="1">
      <c r="A148" s="70" t="str">
        <f t="shared" si="12"/>
        <v/>
      </c>
      <c r="B148" s="25"/>
      <c r="C148" s="24"/>
      <c r="D148" s="24"/>
      <c r="E148" s="21"/>
      <c r="F148" s="75" t="str">
        <f>IFERROR(_xlfn.XLOOKUP(D148,補助単価!$B$17:$B$26,補助単価!$E$17:$E$26),"")</f>
        <v/>
      </c>
      <c r="G148" s="76" t="str">
        <f t="shared" si="13"/>
        <v/>
      </c>
      <c r="H148" s="66" t="str">
        <f t="shared" si="10"/>
        <v/>
      </c>
      <c r="I148" s="65" t="b">
        <f t="shared" si="11"/>
        <v>1</v>
      </c>
    </row>
    <row r="149" spans="1:9" ht="25" customHeight="1">
      <c r="A149" s="70" t="str">
        <f t="shared" si="12"/>
        <v/>
      </c>
      <c r="B149" s="25"/>
      <c r="C149" s="24"/>
      <c r="D149" s="24"/>
      <c r="E149" s="21"/>
      <c r="F149" s="75" t="str">
        <f>IFERROR(_xlfn.XLOOKUP(D149,補助単価!$B$17:$B$26,補助単価!$E$17:$E$26),"")</f>
        <v/>
      </c>
      <c r="G149" s="76" t="str">
        <f t="shared" si="13"/>
        <v/>
      </c>
      <c r="H149" s="66" t="str">
        <f t="shared" si="10"/>
        <v/>
      </c>
      <c r="I149" s="65" t="b">
        <f t="shared" si="11"/>
        <v>1</v>
      </c>
    </row>
  </sheetData>
  <sheetProtection algorithmName="SHA-512" hashValue="+K9nUZ+pR4p8pP5Z8tXAeSy874YC32WLXYYS2ZP1aV8YARBmD68sghC+8AfFMnnkkDfT7ja7SCCmj+y0MVNUbg==" saltValue="TPxJlndECtKlZJLjFlNn6g==" spinCount="100000" sheet="1" selectLockedCells="1"/>
  <mergeCells count="2">
    <mergeCell ref="B2:D2"/>
    <mergeCell ref="J11:K11"/>
  </mergeCells>
  <phoneticPr fontId="2"/>
  <conditionalFormatting sqref="A3:G149">
    <cfRule type="expression" dxfId="7" priority="1">
      <formula>$I3=FALSE</formula>
    </cfRule>
  </conditionalFormatting>
  <conditionalFormatting sqref="A1:XFD1048576">
    <cfRule type="expression" dxfId="6" priority="3"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EDED119B-23DC-48DD-B72C-5A2C6916E786}">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A3BA21DD-1F13-43DA-BA01-AF78FB15F1F1}">
      <formula1>10</formula1>
      <formula2>10</formula2>
    </dataValidation>
    <dataValidation imeMode="on" allowBlank="1" showInputMessage="1" showErrorMessage="1" sqref="C4:C149" xr:uid="{959CA205-1F84-455D-8E39-56D508F1A4F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04262486-6DFD-46B1-BB5B-06C295C1DE4F}">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73FC7730-5402-491A-8962-0F5710BA5798}"/>
    <dataValidation type="custom" allowBlank="1" showInputMessage="1" showErrorMessage="1" sqref="H4:H149" xr:uid="{B9160CF0-41A7-465A-ABB7-D5714361BD63}">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80256349-3DE0-4337-89B7-026B8BC3C1B1}">
          <x14:formula1>
            <xm:f>補助単価!$B$17:$B$26</xm:f>
          </x14:formula1>
          <xm:sqref>D4:D149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39B5-0DED-4EC4-8A3A-5FCFA1622908}">
  <sheetPr>
    <pageSetUpPr fitToPage="1"/>
  </sheetPr>
  <dimension ref="A1:L149"/>
  <sheetViews>
    <sheetView view="pageBreakPreview" zoomScale="60" zoomScaleNormal="100" workbookViewId="0"/>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201</v>
      </c>
      <c r="B1" s="81"/>
      <c r="C1" s="45"/>
      <c r="D1" s="65"/>
      <c r="E1" s="65"/>
      <c r="F1" s="65"/>
      <c r="G1" s="146" t="str">
        <f>HYPERLINK("#目次・記入上の注意!A1","目次に戻る")</f>
        <v>目次に戻る</v>
      </c>
      <c r="H1" s="66"/>
      <c r="I1" s="65"/>
    </row>
    <row r="2" spans="1:12">
      <c r="A2" s="68"/>
      <c r="B2" s="257" t="s">
        <v>74</v>
      </c>
      <c r="C2" s="257"/>
      <c r="D2" s="257"/>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t="str">
        <f>IF(G4="","",IF(G4=0,"",1))</f>
        <v/>
      </c>
      <c r="B4" s="25"/>
      <c r="C4" s="24"/>
      <c r="D4" s="24"/>
      <c r="E4" s="21"/>
      <c r="F4" s="75" t="str">
        <f>IFERROR(_xlfn.XLOOKUP(D4,補助単価!$B$17:$B$26,補助単価!$F$17:$F$26),"")</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IFERROR(_xlfn.XLOOKUP(D5,補助単価!$B$17:$B$26,補助単価!$F$17:$F$26),"")</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IFERROR(_xlfn.XLOOKUP(D6,補助単価!$B$17:$B$26,補助単価!$F$17:$F$26),"")</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IFERROR(_xlfn.XLOOKUP(D7,補助単価!$B$17:$B$26,補助単価!$F$17:$F$26),"")</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IFERROR(_xlfn.XLOOKUP(D8,補助単価!$B$17:$B$26,補助単価!$F$17:$F$26),"")</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IFERROR(_xlfn.XLOOKUP(D9,補助単価!$B$17:$B$26,補助単価!$F$17:$F$26),"")</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IFERROR(_xlfn.XLOOKUP(D10,補助単価!$B$17:$B$26,補助単価!$F$17:$F$26),"")</f>
        <v/>
      </c>
      <c r="G10" s="76" t="str">
        <f t="shared" si="3"/>
        <v/>
      </c>
      <c r="H10" s="66" t="str">
        <f t="shared" si="0"/>
        <v/>
      </c>
      <c r="I10" s="65" t="b">
        <f t="shared" si="1"/>
        <v>1</v>
      </c>
      <c r="J10" s="87" t="s">
        <v>159</v>
      </c>
      <c r="K10" s="89" t="str">
        <f>IF(AND(COUNTIF(D:D,"")=COUNTIF(F:F,"")),"無","有")</f>
        <v>無</v>
      </c>
      <c r="L10" s="89" t="str">
        <f>IF(K10="有","×","○")</f>
        <v>○</v>
      </c>
    </row>
    <row r="11" spans="1:12" ht="25" customHeight="1">
      <c r="A11" s="70" t="str">
        <f t="shared" si="2"/>
        <v/>
      </c>
      <c r="B11" s="25"/>
      <c r="C11" s="24"/>
      <c r="D11" s="24"/>
      <c r="E11" s="21"/>
      <c r="F11" s="75" t="str">
        <f>IFERROR(_xlfn.XLOOKUP(D11,補助単価!$B$17:$B$26,補助単価!$F$17:$F$26),"")</f>
        <v/>
      </c>
      <c r="G11" s="76" t="str">
        <f t="shared" si="3"/>
        <v/>
      </c>
      <c r="H11" s="66" t="str">
        <f t="shared" si="0"/>
        <v/>
      </c>
      <c r="I11" s="65" t="b">
        <f t="shared" si="1"/>
        <v>1</v>
      </c>
      <c r="J11" s="258" t="s">
        <v>163</v>
      </c>
      <c r="K11" s="259"/>
      <c r="L11" s="89" t="str">
        <f>IF(COUNTIF(L6:L10,"×")&gt;0,"×","○")</f>
        <v>○</v>
      </c>
    </row>
    <row r="12" spans="1:12" ht="25" customHeight="1">
      <c r="A12" s="70" t="str">
        <f t="shared" si="2"/>
        <v/>
      </c>
      <c r="B12" s="25"/>
      <c r="C12" s="24"/>
      <c r="D12" s="24"/>
      <c r="E12" s="21"/>
      <c r="F12" s="75" t="str">
        <f>IFERROR(_xlfn.XLOOKUP(D12,補助単価!$B$17:$B$26,補助単価!$F$17:$F$26),"")</f>
        <v/>
      </c>
      <c r="G12" s="76" t="str">
        <f t="shared" si="3"/>
        <v/>
      </c>
      <c r="H12" s="66" t="str">
        <f t="shared" si="0"/>
        <v/>
      </c>
      <c r="I12" s="65" t="b">
        <f t="shared" si="1"/>
        <v>1</v>
      </c>
    </row>
    <row r="13" spans="1:12" ht="25" customHeight="1">
      <c r="A13" s="70" t="str">
        <f t="shared" si="2"/>
        <v/>
      </c>
      <c r="B13" s="25"/>
      <c r="C13" s="24"/>
      <c r="D13" s="24"/>
      <c r="E13" s="21"/>
      <c r="F13" s="75" t="str">
        <f>IFERROR(_xlfn.XLOOKUP(D13,補助単価!$B$17:$B$26,補助単価!$F$17:$F$26),"")</f>
        <v/>
      </c>
      <c r="G13" s="76" t="str">
        <f t="shared" si="3"/>
        <v/>
      </c>
      <c r="H13" s="66" t="str">
        <f t="shared" si="0"/>
        <v/>
      </c>
      <c r="I13" s="65" t="b">
        <f t="shared" si="1"/>
        <v>1</v>
      </c>
    </row>
    <row r="14" spans="1:12" ht="25" customHeight="1">
      <c r="A14" s="70" t="str">
        <f t="shared" si="2"/>
        <v/>
      </c>
      <c r="B14" s="25"/>
      <c r="C14" s="24"/>
      <c r="D14" s="24"/>
      <c r="E14" s="21"/>
      <c r="F14" s="75" t="str">
        <f>IFERROR(_xlfn.XLOOKUP(D14,補助単価!$B$17:$B$26,補助単価!$F$17:$F$26),"")</f>
        <v/>
      </c>
      <c r="G14" s="76" t="str">
        <f t="shared" si="3"/>
        <v/>
      </c>
      <c r="H14" s="66" t="str">
        <f t="shared" si="0"/>
        <v/>
      </c>
      <c r="I14" s="65" t="b">
        <f t="shared" si="1"/>
        <v>1</v>
      </c>
    </row>
    <row r="15" spans="1:12" ht="25" customHeight="1">
      <c r="A15" s="70" t="str">
        <f t="shared" si="2"/>
        <v/>
      </c>
      <c r="B15" s="25"/>
      <c r="C15" s="24"/>
      <c r="D15" s="24"/>
      <c r="E15" s="21"/>
      <c r="F15" s="75" t="str">
        <f>IFERROR(_xlfn.XLOOKUP(D15,補助単価!$B$17:$B$26,補助単価!$F$17:$F$26),"")</f>
        <v/>
      </c>
      <c r="G15" s="76" t="str">
        <f t="shared" si="3"/>
        <v/>
      </c>
      <c r="H15" s="66" t="str">
        <f t="shared" si="0"/>
        <v/>
      </c>
      <c r="I15" s="65" t="b">
        <f t="shared" si="1"/>
        <v>1</v>
      </c>
    </row>
    <row r="16" spans="1:12" ht="25" customHeight="1">
      <c r="A16" s="70" t="str">
        <f t="shared" si="2"/>
        <v/>
      </c>
      <c r="B16" s="25"/>
      <c r="C16" s="24"/>
      <c r="D16" s="24"/>
      <c r="E16" s="21"/>
      <c r="F16" s="75" t="str">
        <f>IFERROR(_xlfn.XLOOKUP(D16,補助単価!$B$17:$B$26,補助単価!$F$17:$F$26),"")</f>
        <v/>
      </c>
      <c r="G16" s="76" t="str">
        <f t="shared" si="3"/>
        <v/>
      </c>
      <c r="H16" s="66" t="str">
        <f t="shared" si="0"/>
        <v/>
      </c>
      <c r="I16" s="65" t="b">
        <f t="shared" si="1"/>
        <v>1</v>
      </c>
    </row>
    <row r="17" spans="1:9" ht="25" customHeight="1">
      <c r="A17" s="70" t="str">
        <f t="shared" si="2"/>
        <v/>
      </c>
      <c r="B17" s="25"/>
      <c r="C17" s="24"/>
      <c r="D17" s="24"/>
      <c r="E17" s="21"/>
      <c r="F17" s="75" t="str">
        <f>IFERROR(_xlfn.XLOOKUP(D17,補助単価!$B$17:$B$26,補助単価!$F$17:$F$26),"")</f>
        <v/>
      </c>
      <c r="G17" s="76" t="str">
        <f t="shared" si="3"/>
        <v/>
      </c>
      <c r="H17" s="66" t="str">
        <f t="shared" si="0"/>
        <v/>
      </c>
      <c r="I17" s="65" t="b">
        <f t="shared" si="1"/>
        <v>1</v>
      </c>
    </row>
    <row r="18" spans="1:9" ht="25" customHeight="1">
      <c r="A18" s="70" t="str">
        <f t="shared" si="2"/>
        <v/>
      </c>
      <c r="B18" s="25"/>
      <c r="C18" s="24"/>
      <c r="D18" s="24"/>
      <c r="E18" s="21"/>
      <c r="F18" s="75" t="str">
        <f>IFERROR(_xlfn.XLOOKUP(D18,補助単価!$B$17:$B$26,補助単価!$F$17:$F$26),"")</f>
        <v/>
      </c>
      <c r="G18" s="76" t="str">
        <f t="shared" si="3"/>
        <v/>
      </c>
      <c r="H18" s="66" t="str">
        <f t="shared" si="0"/>
        <v/>
      </c>
      <c r="I18" s="65" t="b">
        <f t="shared" si="1"/>
        <v>1</v>
      </c>
    </row>
    <row r="19" spans="1:9" ht="25" customHeight="1">
      <c r="A19" s="70" t="str">
        <f t="shared" si="2"/>
        <v/>
      </c>
      <c r="B19" s="25"/>
      <c r="C19" s="24"/>
      <c r="D19" s="24"/>
      <c r="E19" s="21"/>
      <c r="F19" s="75" t="str">
        <f>IFERROR(_xlfn.XLOOKUP(D19,補助単価!$B$17:$B$26,補助単価!$F$17:$F$26),"")</f>
        <v/>
      </c>
      <c r="G19" s="76" t="str">
        <f t="shared" si="3"/>
        <v/>
      </c>
      <c r="H19" s="66" t="str">
        <f t="shared" si="0"/>
        <v/>
      </c>
      <c r="I19" s="65" t="b">
        <f t="shared" si="1"/>
        <v>1</v>
      </c>
    </row>
    <row r="20" spans="1:9" ht="25" customHeight="1">
      <c r="A20" s="70" t="str">
        <f t="shared" si="2"/>
        <v/>
      </c>
      <c r="B20" s="25"/>
      <c r="C20" s="24"/>
      <c r="D20" s="24"/>
      <c r="E20" s="21"/>
      <c r="F20" s="75" t="str">
        <f>IFERROR(_xlfn.XLOOKUP(D20,補助単価!$B$17:$B$26,補助単価!$F$17:$F$26),"")</f>
        <v/>
      </c>
      <c r="G20" s="76" t="str">
        <f t="shared" si="3"/>
        <v/>
      </c>
      <c r="H20" s="66" t="str">
        <f t="shared" si="0"/>
        <v/>
      </c>
      <c r="I20" s="65" t="b">
        <f t="shared" si="1"/>
        <v>1</v>
      </c>
    </row>
    <row r="21" spans="1:9" ht="25" customHeight="1">
      <c r="A21" s="70" t="str">
        <f t="shared" si="2"/>
        <v/>
      </c>
      <c r="B21" s="25"/>
      <c r="C21" s="24"/>
      <c r="D21" s="24"/>
      <c r="E21" s="21"/>
      <c r="F21" s="75" t="str">
        <f>IFERROR(_xlfn.XLOOKUP(D21,補助単価!$B$17:$B$26,補助単価!$F$17:$F$26),"")</f>
        <v/>
      </c>
      <c r="G21" s="76" t="str">
        <f t="shared" si="3"/>
        <v/>
      </c>
      <c r="H21" s="66" t="str">
        <f t="shared" si="0"/>
        <v/>
      </c>
      <c r="I21" s="65" t="b">
        <f t="shared" si="1"/>
        <v>1</v>
      </c>
    </row>
    <row r="22" spans="1:9" ht="25" customHeight="1">
      <c r="A22" s="70" t="str">
        <f t="shared" si="2"/>
        <v/>
      </c>
      <c r="B22" s="25"/>
      <c r="C22" s="24"/>
      <c r="D22" s="24"/>
      <c r="E22" s="21"/>
      <c r="F22" s="75" t="str">
        <f>IFERROR(_xlfn.XLOOKUP(D22,補助単価!$B$17:$B$26,補助単価!$F$17:$F$26),"")</f>
        <v/>
      </c>
      <c r="G22" s="76" t="str">
        <f t="shared" si="3"/>
        <v/>
      </c>
      <c r="H22" s="66" t="str">
        <f t="shared" si="0"/>
        <v/>
      </c>
      <c r="I22" s="65" t="b">
        <f t="shared" si="1"/>
        <v>1</v>
      </c>
    </row>
    <row r="23" spans="1:9" ht="25" customHeight="1">
      <c r="A23" s="70" t="str">
        <f t="shared" si="2"/>
        <v/>
      </c>
      <c r="B23" s="25"/>
      <c r="C23" s="24"/>
      <c r="D23" s="24"/>
      <c r="E23" s="21"/>
      <c r="F23" s="75" t="str">
        <f>IFERROR(_xlfn.XLOOKUP(D23,補助単価!$B$17:$B$26,補助単価!$F$17:$F$26),"")</f>
        <v/>
      </c>
      <c r="G23" s="76" t="str">
        <f t="shared" si="3"/>
        <v/>
      </c>
      <c r="H23" s="66" t="str">
        <f t="shared" si="0"/>
        <v/>
      </c>
      <c r="I23" s="65" t="b">
        <f t="shared" si="1"/>
        <v>1</v>
      </c>
    </row>
    <row r="24" spans="1:9" ht="25" customHeight="1">
      <c r="A24" s="70" t="str">
        <f t="shared" si="2"/>
        <v/>
      </c>
      <c r="B24" s="25"/>
      <c r="C24" s="24"/>
      <c r="D24" s="24"/>
      <c r="E24" s="21"/>
      <c r="F24" s="75" t="str">
        <f>IFERROR(_xlfn.XLOOKUP(D24,補助単価!$B$17:$B$26,補助単価!$F$17:$F$26),"")</f>
        <v/>
      </c>
      <c r="G24" s="76" t="str">
        <f t="shared" si="3"/>
        <v/>
      </c>
      <c r="H24" s="66" t="str">
        <f t="shared" si="0"/>
        <v/>
      </c>
      <c r="I24" s="65" t="b">
        <f t="shared" si="1"/>
        <v>1</v>
      </c>
    </row>
    <row r="25" spans="1:9" ht="25" customHeight="1">
      <c r="A25" s="70" t="str">
        <f t="shared" si="2"/>
        <v/>
      </c>
      <c r="B25" s="25"/>
      <c r="C25" s="24"/>
      <c r="D25" s="24"/>
      <c r="E25" s="21"/>
      <c r="F25" s="75" t="str">
        <f>IFERROR(_xlfn.XLOOKUP(D25,補助単価!$B$17:$B$26,補助単価!$F$17:$F$26),"")</f>
        <v/>
      </c>
      <c r="G25" s="76" t="str">
        <f t="shared" si="3"/>
        <v/>
      </c>
      <c r="H25" s="66" t="str">
        <f t="shared" si="0"/>
        <v/>
      </c>
      <c r="I25" s="65" t="b">
        <f t="shared" si="1"/>
        <v>1</v>
      </c>
    </row>
    <row r="26" spans="1:9" ht="25" customHeight="1">
      <c r="A26" s="70" t="str">
        <f t="shared" si="2"/>
        <v/>
      </c>
      <c r="B26" s="25"/>
      <c r="C26" s="24"/>
      <c r="D26" s="24"/>
      <c r="E26" s="21"/>
      <c r="F26" s="75" t="str">
        <f>IFERROR(_xlfn.XLOOKUP(D26,補助単価!$B$17:$B$26,補助単価!$F$17:$F$26),"")</f>
        <v/>
      </c>
      <c r="G26" s="76" t="str">
        <f t="shared" si="3"/>
        <v/>
      </c>
      <c r="H26" s="66" t="str">
        <f t="shared" si="0"/>
        <v/>
      </c>
      <c r="I26" s="65" t="b">
        <f t="shared" si="1"/>
        <v>1</v>
      </c>
    </row>
    <row r="27" spans="1:9" ht="25" customHeight="1">
      <c r="A27" s="70" t="str">
        <f t="shared" si="2"/>
        <v/>
      </c>
      <c r="B27" s="25"/>
      <c r="C27" s="24"/>
      <c r="D27" s="24"/>
      <c r="E27" s="21"/>
      <c r="F27" s="75" t="str">
        <f>IFERROR(_xlfn.XLOOKUP(D27,補助単価!$B$17:$B$26,補助単価!$F$17:$F$26),"")</f>
        <v/>
      </c>
      <c r="G27" s="76" t="str">
        <f t="shared" si="3"/>
        <v/>
      </c>
      <c r="H27" s="66" t="str">
        <f t="shared" si="0"/>
        <v/>
      </c>
      <c r="I27" s="65" t="b">
        <f t="shared" si="1"/>
        <v>1</v>
      </c>
    </row>
    <row r="28" spans="1:9" ht="25" customHeight="1">
      <c r="A28" s="70" t="str">
        <f t="shared" si="2"/>
        <v/>
      </c>
      <c r="B28" s="25"/>
      <c r="C28" s="24"/>
      <c r="D28" s="24"/>
      <c r="E28" s="21"/>
      <c r="F28" s="75" t="str">
        <f>IFERROR(_xlfn.XLOOKUP(D28,補助単価!$B$17:$B$26,補助単価!$F$17:$F$26),"")</f>
        <v/>
      </c>
      <c r="G28" s="76" t="str">
        <f t="shared" si="3"/>
        <v/>
      </c>
      <c r="H28" s="66" t="str">
        <f t="shared" si="0"/>
        <v/>
      </c>
      <c r="I28" s="65" t="b">
        <f t="shared" si="1"/>
        <v>1</v>
      </c>
    </row>
    <row r="29" spans="1:9" ht="25" customHeight="1">
      <c r="A29" s="70" t="str">
        <f t="shared" si="2"/>
        <v/>
      </c>
      <c r="B29" s="25"/>
      <c r="C29" s="24"/>
      <c r="D29" s="24"/>
      <c r="E29" s="21"/>
      <c r="F29" s="75" t="str">
        <f>IFERROR(_xlfn.XLOOKUP(D29,補助単価!$B$17:$B$26,補助単価!$F$17:$F$26),"")</f>
        <v/>
      </c>
      <c r="G29" s="76" t="str">
        <f t="shared" si="3"/>
        <v/>
      </c>
      <c r="H29" s="66" t="str">
        <f t="shared" si="0"/>
        <v/>
      </c>
      <c r="I29" s="65" t="b">
        <f t="shared" si="1"/>
        <v>1</v>
      </c>
    </row>
    <row r="30" spans="1:9" ht="25" customHeight="1">
      <c r="A30" s="70" t="str">
        <f t="shared" si="2"/>
        <v/>
      </c>
      <c r="B30" s="25"/>
      <c r="C30" s="24"/>
      <c r="D30" s="24"/>
      <c r="E30" s="21"/>
      <c r="F30" s="75" t="str">
        <f>IFERROR(_xlfn.XLOOKUP(D30,補助単価!$B$17:$B$26,補助単価!$F$17:$F$26),"")</f>
        <v/>
      </c>
      <c r="G30" s="76" t="str">
        <f t="shared" si="3"/>
        <v/>
      </c>
      <c r="H30" s="66" t="str">
        <f t="shared" si="0"/>
        <v/>
      </c>
      <c r="I30" s="65" t="b">
        <f t="shared" si="1"/>
        <v>1</v>
      </c>
    </row>
    <row r="31" spans="1:9" ht="25" customHeight="1">
      <c r="A31" s="70" t="str">
        <f t="shared" si="2"/>
        <v/>
      </c>
      <c r="B31" s="25"/>
      <c r="C31" s="24"/>
      <c r="D31" s="24"/>
      <c r="E31" s="21"/>
      <c r="F31" s="75" t="str">
        <f>IFERROR(_xlfn.XLOOKUP(D31,補助単価!$B$17:$B$26,補助単価!$F$17:$F$26),"")</f>
        <v/>
      </c>
      <c r="G31" s="76" t="str">
        <f t="shared" si="3"/>
        <v/>
      </c>
      <c r="H31" s="66" t="str">
        <f t="shared" si="0"/>
        <v/>
      </c>
      <c r="I31" s="65" t="b">
        <f t="shared" si="1"/>
        <v>1</v>
      </c>
    </row>
    <row r="32" spans="1:9" ht="25" customHeight="1">
      <c r="A32" s="70" t="str">
        <f t="shared" si="2"/>
        <v/>
      </c>
      <c r="B32" s="25"/>
      <c r="C32" s="24"/>
      <c r="D32" s="24"/>
      <c r="E32" s="21"/>
      <c r="F32" s="75" t="str">
        <f>IFERROR(_xlfn.XLOOKUP(D32,補助単価!$B$17:$B$26,補助単価!$F$17:$F$26),"")</f>
        <v/>
      </c>
      <c r="G32" s="76" t="str">
        <f t="shared" si="3"/>
        <v/>
      </c>
      <c r="H32" s="66" t="str">
        <f t="shared" si="0"/>
        <v/>
      </c>
      <c r="I32" s="65" t="b">
        <f t="shared" si="1"/>
        <v>1</v>
      </c>
    </row>
    <row r="33" spans="1:9" ht="25" customHeight="1">
      <c r="A33" s="70" t="str">
        <f t="shared" si="2"/>
        <v/>
      </c>
      <c r="B33" s="25"/>
      <c r="C33" s="24"/>
      <c r="D33" s="24"/>
      <c r="E33" s="21"/>
      <c r="F33" s="75" t="str">
        <f>IFERROR(_xlfn.XLOOKUP(D33,補助単価!$B$17:$B$26,補助単価!$F$17:$F$26),"")</f>
        <v/>
      </c>
      <c r="G33" s="76" t="str">
        <f t="shared" si="3"/>
        <v/>
      </c>
      <c r="H33" s="66" t="str">
        <f t="shared" si="0"/>
        <v/>
      </c>
      <c r="I33" s="65" t="b">
        <f t="shared" si="1"/>
        <v>1</v>
      </c>
    </row>
    <row r="34" spans="1:9" ht="25" customHeight="1">
      <c r="A34" s="70" t="str">
        <f t="shared" si="2"/>
        <v/>
      </c>
      <c r="B34" s="25"/>
      <c r="C34" s="24"/>
      <c r="D34" s="24"/>
      <c r="E34" s="21"/>
      <c r="F34" s="75" t="str">
        <f>IFERROR(_xlfn.XLOOKUP(D34,補助単価!$B$17:$B$26,補助単価!$F$17:$F$26),"")</f>
        <v/>
      </c>
      <c r="G34" s="76" t="str">
        <f t="shared" si="3"/>
        <v/>
      </c>
      <c r="H34" s="66" t="str">
        <f t="shared" si="0"/>
        <v/>
      </c>
      <c r="I34" s="65" t="b">
        <f t="shared" si="1"/>
        <v>1</v>
      </c>
    </row>
    <row r="35" spans="1:9" ht="25" customHeight="1">
      <c r="A35" s="70" t="str">
        <f t="shared" si="2"/>
        <v/>
      </c>
      <c r="B35" s="25"/>
      <c r="C35" s="24"/>
      <c r="D35" s="24"/>
      <c r="E35" s="21"/>
      <c r="F35" s="75" t="str">
        <f>IFERROR(_xlfn.XLOOKUP(D35,補助単価!$B$17:$B$26,補助単価!$F$17:$F$26),"")</f>
        <v/>
      </c>
      <c r="G35" s="76" t="str">
        <f t="shared" si="3"/>
        <v/>
      </c>
      <c r="H35" s="66" t="str">
        <f t="shared" si="0"/>
        <v/>
      </c>
      <c r="I35" s="65" t="b">
        <f t="shared" si="1"/>
        <v>1</v>
      </c>
    </row>
    <row r="36" spans="1:9" ht="25" customHeight="1">
      <c r="A36" s="70" t="str">
        <f t="shared" si="2"/>
        <v/>
      </c>
      <c r="B36" s="25"/>
      <c r="C36" s="24"/>
      <c r="D36" s="24"/>
      <c r="E36" s="21"/>
      <c r="F36" s="75" t="str">
        <f>IFERROR(_xlfn.XLOOKUP(D36,補助単価!$B$17:$B$26,補助単価!$F$17:$F$26),"")</f>
        <v/>
      </c>
      <c r="G36" s="76" t="str">
        <f t="shared" si="3"/>
        <v/>
      </c>
      <c r="H36" s="66" t="str">
        <f t="shared" si="0"/>
        <v/>
      </c>
      <c r="I36" s="65" t="b">
        <f t="shared" ref="I36:I67" si="4">IF(H36="",TRUE,COUNTIF(H:H,H36)=1)</f>
        <v>1</v>
      </c>
    </row>
    <row r="37" spans="1:9" ht="25" customHeight="1">
      <c r="A37" s="70" t="str">
        <f t="shared" si="2"/>
        <v/>
      </c>
      <c r="B37" s="25"/>
      <c r="C37" s="24"/>
      <c r="D37" s="24"/>
      <c r="E37" s="21"/>
      <c r="F37" s="75" t="str">
        <f>IFERROR(_xlfn.XLOOKUP(D37,補助単価!$B$17:$B$26,補助単価!$F$17:$F$26),"")</f>
        <v/>
      </c>
      <c r="G37" s="76" t="str">
        <f t="shared" si="3"/>
        <v/>
      </c>
      <c r="H37" s="66" t="str">
        <f t="shared" si="0"/>
        <v/>
      </c>
      <c r="I37" s="65" t="b">
        <f t="shared" si="4"/>
        <v>1</v>
      </c>
    </row>
    <row r="38" spans="1:9" ht="25" customHeight="1">
      <c r="A38" s="70" t="str">
        <f t="shared" si="2"/>
        <v/>
      </c>
      <c r="B38" s="25"/>
      <c r="C38" s="24"/>
      <c r="D38" s="24"/>
      <c r="E38" s="21"/>
      <c r="F38" s="75" t="str">
        <f>IFERROR(_xlfn.XLOOKUP(D38,補助単価!$B$17:$B$26,補助単価!$F$17:$F$26),"")</f>
        <v/>
      </c>
      <c r="G38" s="76" t="str">
        <f t="shared" si="3"/>
        <v/>
      </c>
      <c r="H38" s="66" t="str">
        <f t="shared" si="0"/>
        <v/>
      </c>
      <c r="I38" s="65" t="b">
        <f t="shared" si="4"/>
        <v>1</v>
      </c>
    </row>
    <row r="39" spans="1:9" ht="25" customHeight="1">
      <c r="A39" s="70" t="str">
        <f t="shared" si="2"/>
        <v/>
      </c>
      <c r="B39" s="25"/>
      <c r="C39" s="24"/>
      <c r="D39" s="24"/>
      <c r="E39" s="21"/>
      <c r="F39" s="75" t="str">
        <f>IFERROR(_xlfn.XLOOKUP(D39,補助単価!$B$17:$B$26,補助単価!$F$17:$F$26),"")</f>
        <v/>
      </c>
      <c r="G39" s="76" t="str">
        <f t="shared" si="3"/>
        <v/>
      </c>
      <c r="H39" s="66" t="str">
        <f t="shared" si="0"/>
        <v/>
      </c>
      <c r="I39" s="65" t="b">
        <f t="shared" si="4"/>
        <v>1</v>
      </c>
    </row>
    <row r="40" spans="1:9" ht="25" customHeight="1">
      <c r="A40" s="70" t="str">
        <f t="shared" si="2"/>
        <v/>
      </c>
      <c r="B40" s="25"/>
      <c r="C40" s="24"/>
      <c r="D40" s="24"/>
      <c r="E40" s="21"/>
      <c r="F40" s="75" t="str">
        <f>IFERROR(_xlfn.XLOOKUP(D40,補助単価!$B$17:$B$26,補助単価!$F$17:$F$26),"")</f>
        <v/>
      </c>
      <c r="G40" s="76" t="str">
        <f t="shared" si="3"/>
        <v/>
      </c>
      <c r="H40" s="66" t="str">
        <f t="shared" si="0"/>
        <v/>
      </c>
      <c r="I40" s="65" t="b">
        <f t="shared" si="4"/>
        <v>1</v>
      </c>
    </row>
    <row r="41" spans="1:9" ht="25" customHeight="1">
      <c r="A41" s="70" t="str">
        <f t="shared" si="2"/>
        <v/>
      </c>
      <c r="B41" s="25"/>
      <c r="C41" s="24"/>
      <c r="D41" s="24"/>
      <c r="E41" s="21"/>
      <c r="F41" s="75" t="str">
        <f>IFERROR(_xlfn.XLOOKUP(D41,補助単価!$B$17:$B$26,補助単価!$F$17:$F$26),"")</f>
        <v/>
      </c>
      <c r="G41" s="76" t="str">
        <f t="shared" si="3"/>
        <v/>
      </c>
      <c r="H41" s="66" t="str">
        <f t="shared" si="0"/>
        <v/>
      </c>
      <c r="I41" s="65" t="b">
        <f t="shared" si="4"/>
        <v>1</v>
      </c>
    </row>
    <row r="42" spans="1:9" ht="25" customHeight="1">
      <c r="A42" s="70" t="str">
        <f t="shared" si="2"/>
        <v/>
      </c>
      <c r="B42" s="25"/>
      <c r="C42" s="24"/>
      <c r="D42" s="24"/>
      <c r="E42" s="21"/>
      <c r="F42" s="75" t="str">
        <f>IFERROR(_xlfn.XLOOKUP(D42,補助単価!$B$17:$B$26,補助単価!$F$17:$F$26),"")</f>
        <v/>
      </c>
      <c r="G42" s="76" t="str">
        <f t="shared" si="3"/>
        <v/>
      </c>
      <c r="H42" s="66" t="str">
        <f t="shared" si="0"/>
        <v/>
      </c>
      <c r="I42" s="65" t="b">
        <f t="shared" si="4"/>
        <v>1</v>
      </c>
    </row>
    <row r="43" spans="1:9" ht="25" customHeight="1">
      <c r="A43" s="70" t="str">
        <f t="shared" si="2"/>
        <v/>
      </c>
      <c r="B43" s="25"/>
      <c r="C43" s="24"/>
      <c r="D43" s="24"/>
      <c r="E43" s="21"/>
      <c r="F43" s="75" t="str">
        <f>IFERROR(_xlfn.XLOOKUP(D43,補助単価!$B$17:$B$26,補助単価!$F$17:$F$26),"")</f>
        <v/>
      </c>
      <c r="G43" s="76" t="str">
        <f t="shared" si="3"/>
        <v/>
      </c>
      <c r="H43" s="66" t="str">
        <f t="shared" si="0"/>
        <v/>
      </c>
      <c r="I43" s="65" t="b">
        <f t="shared" si="4"/>
        <v>1</v>
      </c>
    </row>
    <row r="44" spans="1:9" ht="25" customHeight="1">
      <c r="A44" s="70" t="str">
        <f t="shared" si="2"/>
        <v/>
      </c>
      <c r="B44" s="25"/>
      <c r="C44" s="24"/>
      <c r="D44" s="24"/>
      <c r="E44" s="21"/>
      <c r="F44" s="75" t="str">
        <f>IFERROR(_xlfn.XLOOKUP(D44,補助単価!$B$17:$B$26,補助単価!$F$17:$F$26),"")</f>
        <v/>
      </c>
      <c r="G44" s="76" t="str">
        <f t="shared" si="3"/>
        <v/>
      </c>
      <c r="H44" s="66" t="str">
        <f t="shared" si="0"/>
        <v/>
      </c>
      <c r="I44" s="65" t="b">
        <f t="shared" si="4"/>
        <v>1</v>
      </c>
    </row>
    <row r="45" spans="1:9" ht="25" customHeight="1">
      <c r="A45" s="70" t="str">
        <f t="shared" si="2"/>
        <v/>
      </c>
      <c r="B45" s="25"/>
      <c r="C45" s="24"/>
      <c r="D45" s="24"/>
      <c r="E45" s="21"/>
      <c r="F45" s="75" t="str">
        <f>IFERROR(_xlfn.XLOOKUP(D45,補助単価!$B$17:$B$26,補助単価!$F$17:$F$26),"")</f>
        <v/>
      </c>
      <c r="G45" s="76" t="str">
        <f t="shared" si="3"/>
        <v/>
      </c>
      <c r="H45" s="66" t="str">
        <f t="shared" si="0"/>
        <v/>
      </c>
      <c r="I45" s="65" t="b">
        <f t="shared" si="4"/>
        <v>1</v>
      </c>
    </row>
    <row r="46" spans="1:9" ht="25" customHeight="1">
      <c r="A46" s="70" t="str">
        <f t="shared" si="2"/>
        <v/>
      </c>
      <c r="B46" s="25"/>
      <c r="C46" s="24"/>
      <c r="D46" s="24"/>
      <c r="E46" s="21"/>
      <c r="F46" s="75" t="str">
        <f>IFERROR(_xlfn.XLOOKUP(D46,補助単価!$B$17:$B$26,補助単価!$F$17:$F$26),"")</f>
        <v/>
      </c>
      <c r="G46" s="76" t="str">
        <f t="shared" si="3"/>
        <v/>
      </c>
      <c r="H46" s="66" t="str">
        <f t="shared" si="0"/>
        <v/>
      </c>
      <c r="I46" s="65" t="b">
        <f t="shared" si="4"/>
        <v>1</v>
      </c>
    </row>
    <row r="47" spans="1:9" ht="25" customHeight="1">
      <c r="A47" s="70" t="str">
        <f t="shared" si="2"/>
        <v/>
      </c>
      <c r="B47" s="25"/>
      <c r="C47" s="24"/>
      <c r="D47" s="24"/>
      <c r="E47" s="21"/>
      <c r="F47" s="75" t="str">
        <f>IFERROR(_xlfn.XLOOKUP(D47,補助単価!$B$17:$B$26,補助単価!$F$17:$F$26),"")</f>
        <v/>
      </c>
      <c r="G47" s="76" t="str">
        <f t="shared" si="3"/>
        <v/>
      </c>
      <c r="H47" s="66" t="str">
        <f t="shared" si="0"/>
        <v/>
      </c>
      <c r="I47" s="65" t="b">
        <f t="shared" si="4"/>
        <v>1</v>
      </c>
    </row>
    <row r="48" spans="1:9" ht="25" customHeight="1">
      <c r="A48" s="70" t="str">
        <f t="shared" si="2"/>
        <v/>
      </c>
      <c r="B48" s="25"/>
      <c r="C48" s="24"/>
      <c r="D48" s="24"/>
      <c r="E48" s="21"/>
      <c r="F48" s="75" t="str">
        <f>IFERROR(_xlfn.XLOOKUP(D48,補助単価!$B$17:$B$26,補助単価!$F$17:$F$26),"")</f>
        <v/>
      </c>
      <c r="G48" s="76" t="str">
        <f t="shared" si="3"/>
        <v/>
      </c>
      <c r="H48" s="66" t="str">
        <f t="shared" si="0"/>
        <v/>
      </c>
      <c r="I48" s="65" t="b">
        <f t="shared" si="4"/>
        <v>1</v>
      </c>
    </row>
    <row r="49" spans="1:9" ht="25" customHeight="1">
      <c r="A49" s="70" t="str">
        <f t="shared" si="2"/>
        <v/>
      </c>
      <c r="B49" s="25"/>
      <c r="C49" s="24"/>
      <c r="D49" s="24"/>
      <c r="E49" s="21"/>
      <c r="F49" s="75" t="str">
        <f>IFERROR(_xlfn.XLOOKUP(D49,補助単価!$B$17:$B$26,補助単価!$F$17:$F$26),"")</f>
        <v/>
      </c>
      <c r="G49" s="76" t="str">
        <f t="shared" si="3"/>
        <v/>
      </c>
      <c r="H49" s="66" t="str">
        <f t="shared" si="0"/>
        <v/>
      </c>
      <c r="I49" s="65" t="b">
        <f t="shared" si="4"/>
        <v>1</v>
      </c>
    </row>
    <row r="50" spans="1:9" ht="25" customHeight="1">
      <c r="A50" s="70" t="str">
        <f t="shared" si="2"/>
        <v/>
      </c>
      <c r="B50" s="25"/>
      <c r="C50" s="24"/>
      <c r="D50" s="24"/>
      <c r="E50" s="21"/>
      <c r="F50" s="75" t="str">
        <f>IFERROR(_xlfn.XLOOKUP(D50,補助単価!$B$17:$B$26,補助単価!$F$17:$F$26),"")</f>
        <v/>
      </c>
      <c r="G50" s="76" t="str">
        <f t="shared" si="3"/>
        <v/>
      </c>
      <c r="H50" s="66" t="str">
        <f t="shared" si="0"/>
        <v/>
      </c>
      <c r="I50" s="65" t="b">
        <f t="shared" si="4"/>
        <v>1</v>
      </c>
    </row>
    <row r="51" spans="1:9" ht="25" customHeight="1">
      <c r="A51" s="70" t="str">
        <f t="shared" si="2"/>
        <v/>
      </c>
      <c r="B51" s="25"/>
      <c r="C51" s="24"/>
      <c r="D51" s="24"/>
      <c r="E51" s="21"/>
      <c r="F51" s="75" t="str">
        <f>IFERROR(_xlfn.XLOOKUP(D51,補助単価!$B$17:$B$26,補助単価!$F$17:$F$26),"")</f>
        <v/>
      </c>
      <c r="G51" s="76" t="str">
        <f t="shared" si="3"/>
        <v/>
      </c>
      <c r="H51" s="66" t="str">
        <f t="shared" si="0"/>
        <v/>
      </c>
      <c r="I51" s="65" t="b">
        <f t="shared" si="4"/>
        <v>1</v>
      </c>
    </row>
    <row r="52" spans="1:9" ht="25" customHeight="1">
      <c r="A52" s="70" t="str">
        <f t="shared" si="2"/>
        <v/>
      </c>
      <c r="B52" s="25"/>
      <c r="C52" s="24"/>
      <c r="D52" s="24"/>
      <c r="E52" s="21"/>
      <c r="F52" s="75" t="str">
        <f>IFERROR(_xlfn.XLOOKUP(D52,補助単価!$B$17:$B$26,補助単価!$F$17:$F$26),"")</f>
        <v/>
      </c>
      <c r="G52" s="76" t="str">
        <f t="shared" si="3"/>
        <v/>
      </c>
      <c r="H52" s="66" t="str">
        <f t="shared" si="0"/>
        <v/>
      </c>
      <c r="I52" s="65" t="b">
        <f t="shared" si="4"/>
        <v>1</v>
      </c>
    </row>
    <row r="53" spans="1:9" ht="25" customHeight="1">
      <c r="A53" s="70" t="str">
        <f t="shared" si="2"/>
        <v/>
      </c>
      <c r="B53" s="25"/>
      <c r="C53" s="24"/>
      <c r="D53" s="24"/>
      <c r="E53" s="21"/>
      <c r="F53" s="75" t="str">
        <f>IFERROR(_xlfn.XLOOKUP(D53,補助単価!$B$17:$B$26,補助単価!$F$17:$F$26),"")</f>
        <v/>
      </c>
      <c r="G53" s="76" t="str">
        <f t="shared" si="3"/>
        <v/>
      </c>
      <c r="H53" s="66" t="str">
        <f t="shared" si="0"/>
        <v/>
      </c>
      <c r="I53" s="65" t="b">
        <f t="shared" si="4"/>
        <v>1</v>
      </c>
    </row>
    <row r="54" spans="1:9" ht="25" customHeight="1">
      <c r="A54" s="70" t="str">
        <f t="shared" si="2"/>
        <v/>
      </c>
      <c r="B54" s="25"/>
      <c r="C54" s="24"/>
      <c r="D54" s="24"/>
      <c r="E54" s="21"/>
      <c r="F54" s="75" t="str">
        <f>IFERROR(_xlfn.XLOOKUP(D54,補助単価!$B$17:$B$26,補助単価!$F$17:$F$26),"")</f>
        <v/>
      </c>
      <c r="G54" s="76" t="str">
        <f t="shared" si="3"/>
        <v/>
      </c>
      <c r="H54" s="66" t="str">
        <f t="shared" si="0"/>
        <v/>
      </c>
      <c r="I54" s="65" t="b">
        <f t="shared" si="4"/>
        <v>1</v>
      </c>
    </row>
    <row r="55" spans="1:9" ht="25" customHeight="1">
      <c r="A55" s="70" t="str">
        <f t="shared" si="2"/>
        <v/>
      </c>
      <c r="B55" s="25"/>
      <c r="C55" s="24"/>
      <c r="D55" s="24"/>
      <c r="E55" s="21"/>
      <c r="F55" s="75" t="str">
        <f>IFERROR(_xlfn.XLOOKUP(D55,補助単価!$B$17:$B$26,補助単価!$F$17:$F$26),"")</f>
        <v/>
      </c>
      <c r="G55" s="76" t="str">
        <f t="shared" si="3"/>
        <v/>
      </c>
      <c r="H55" s="66" t="str">
        <f t="shared" si="0"/>
        <v/>
      </c>
      <c r="I55" s="65" t="b">
        <f t="shared" si="4"/>
        <v>1</v>
      </c>
    </row>
    <row r="56" spans="1:9" ht="25" customHeight="1">
      <c r="A56" s="70" t="str">
        <f t="shared" si="2"/>
        <v/>
      </c>
      <c r="B56" s="25"/>
      <c r="C56" s="24"/>
      <c r="D56" s="24"/>
      <c r="E56" s="21"/>
      <c r="F56" s="75" t="str">
        <f>IFERROR(_xlfn.XLOOKUP(D56,補助単価!$B$17:$B$26,補助単価!$F$17:$F$26),"")</f>
        <v/>
      </c>
      <c r="G56" s="76" t="str">
        <f t="shared" si="3"/>
        <v/>
      </c>
      <c r="H56" s="66" t="str">
        <f t="shared" si="0"/>
        <v/>
      </c>
      <c r="I56" s="65" t="b">
        <f t="shared" si="4"/>
        <v>1</v>
      </c>
    </row>
    <row r="57" spans="1:9" ht="25" customHeight="1">
      <c r="A57" s="70" t="str">
        <f t="shared" si="2"/>
        <v/>
      </c>
      <c r="B57" s="25"/>
      <c r="C57" s="24"/>
      <c r="D57" s="24"/>
      <c r="E57" s="21"/>
      <c r="F57" s="75" t="str">
        <f>IFERROR(_xlfn.XLOOKUP(D57,補助単価!$B$17:$B$26,補助単価!$F$17:$F$26),"")</f>
        <v/>
      </c>
      <c r="G57" s="76" t="str">
        <f t="shared" si="3"/>
        <v/>
      </c>
      <c r="H57" s="66" t="str">
        <f t="shared" si="0"/>
        <v/>
      </c>
      <c r="I57" s="65" t="b">
        <f t="shared" si="4"/>
        <v>1</v>
      </c>
    </row>
    <row r="58" spans="1:9" ht="25" customHeight="1">
      <c r="A58" s="70" t="str">
        <f t="shared" si="2"/>
        <v/>
      </c>
      <c r="B58" s="25"/>
      <c r="C58" s="24"/>
      <c r="D58" s="24"/>
      <c r="E58" s="21"/>
      <c r="F58" s="75" t="str">
        <f>IFERROR(_xlfn.XLOOKUP(D58,補助単価!$B$17:$B$26,補助単価!$F$17:$F$26),"")</f>
        <v/>
      </c>
      <c r="G58" s="76" t="str">
        <f t="shared" si="3"/>
        <v/>
      </c>
      <c r="H58" s="66" t="str">
        <f t="shared" si="0"/>
        <v/>
      </c>
      <c r="I58" s="65" t="b">
        <f t="shared" si="4"/>
        <v>1</v>
      </c>
    </row>
    <row r="59" spans="1:9" ht="25" customHeight="1">
      <c r="A59" s="70" t="str">
        <f t="shared" si="2"/>
        <v/>
      </c>
      <c r="B59" s="25"/>
      <c r="C59" s="24"/>
      <c r="D59" s="24"/>
      <c r="E59" s="21"/>
      <c r="F59" s="75" t="str">
        <f>IFERROR(_xlfn.XLOOKUP(D59,補助単価!$B$17:$B$26,補助単価!$F$17:$F$26),"")</f>
        <v/>
      </c>
      <c r="G59" s="76" t="str">
        <f t="shared" si="3"/>
        <v/>
      </c>
      <c r="H59" s="66" t="str">
        <f t="shared" si="0"/>
        <v/>
      </c>
      <c r="I59" s="65" t="b">
        <f t="shared" si="4"/>
        <v>1</v>
      </c>
    </row>
    <row r="60" spans="1:9" ht="25" customHeight="1">
      <c r="A60" s="70" t="str">
        <f t="shared" si="2"/>
        <v/>
      </c>
      <c r="B60" s="25"/>
      <c r="C60" s="24"/>
      <c r="D60" s="24"/>
      <c r="E60" s="21"/>
      <c r="F60" s="75" t="str">
        <f>IFERROR(_xlfn.XLOOKUP(D60,補助単価!$B$17:$B$26,補助単価!$F$17:$F$26),"")</f>
        <v/>
      </c>
      <c r="G60" s="76" t="str">
        <f t="shared" si="3"/>
        <v/>
      </c>
      <c r="H60" s="66" t="str">
        <f t="shared" si="0"/>
        <v/>
      </c>
      <c r="I60" s="65" t="b">
        <f t="shared" si="4"/>
        <v>1</v>
      </c>
    </row>
    <row r="61" spans="1:9" ht="25" customHeight="1">
      <c r="A61" s="70" t="str">
        <f t="shared" si="2"/>
        <v/>
      </c>
      <c r="B61" s="25"/>
      <c r="C61" s="24"/>
      <c r="D61" s="24"/>
      <c r="E61" s="21"/>
      <c r="F61" s="75" t="str">
        <f>IFERROR(_xlfn.XLOOKUP(D61,補助単価!$B$17:$B$26,補助単価!$F$17:$F$26),"")</f>
        <v/>
      </c>
      <c r="G61" s="76" t="str">
        <f t="shared" si="3"/>
        <v/>
      </c>
      <c r="H61" s="66" t="str">
        <f t="shared" si="0"/>
        <v/>
      </c>
      <c r="I61" s="65" t="b">
        <f t="shared" si="4"/>
        <v>1</v>
      </c>
    </row>
    <row r="62" spans="1:9" ht="25" customHeight="1">
      <c r="A62" s="70" t="str">
        <f t="shared" si="2"/>
        <v/>
      </c>
      <c r="B62" s="25"/>
      <c r="C62" s="24"/>
      <c r="D62" s="24"/>
      <c r="E62" s="21"/>
      <c r="F62" s="75" t="str">
        <f>IFERROR(_xlfn.XLOOKUP(D62,補助単価!$B$17:$B$26,補助単価!$F$17:$F$26),"")</f>
        <v/>
      </c>
      <c r="G62" s="76" t="str">
        <f t="shared" si="3"/>
        <v/>
      </c>
      <c r="H62" s="66" t="str">
        <f t="shared" si="0"/>
        <v/>
      </c>
      <c r="I62" s="65" t="b">
        <f t="shared" si="4"/>
        <v>1</v>
      </c>
    </row>
    <row r="63" spans="1:9" ht="25" customHeight="1">
      <c r="A63" s="70" t="str">
        <f t="shared" si="2"/>
        <v/>
      </c>
      <c r="B63" s="25"/>
      <c r="C63" s="24"/>
      <c r="D63" s="24"/>
      <c r="E63" s="21"/>
      <c r="F63" s="75" t="str">
        <f>IFERROR(_xlfn.XLOOKUP(D63,補助単価!$B$17:$B$26,補助単価!$F$17:$F$26),"")</f>
        <v/>
      </c>
      <c r="G63" s="76" t="str">
        <f t="shared" si="3"/>
        <v/>
      </c>
      <c r="H63" s="66" t="str">
        <f t="shared" si="0"/>
        <v/>
      </c>
      <c r="I63" s="65" t="b">
        <f t="shared" si="4"/>
        <v>1</v>
      </c>
    </row>
    <row r="64" spans="1:9" ht="25" customHeight="1">
      <c r="A64" s="70" t="str">
        <f t="shared" si="2"/>
        <v/>
      </c>
      <c r="B64" s="25"/>
      <c r="C64" s="24"/>
      <c r="D64" s="24"/>
      <c r="E64" s="21"/>
      <c r="F64" s="75" t="str">
        <f>IFERROR(_xlfn.XLOOKUP(D64,補助単価!$B$17:$B$26,補助単価!$F$17:$F$26),"")</f>
        <v/>
      </c>
      <c r="G64" s="76" t="str">
        <f t="shared" si="3"/>
        <v/>
      </c>
      <c r="H64" s="66" t="str">
        <f t="shared" si="0"/>
        <v/>
      </c>
      <c r="I64" s="65" t="b">
        <f t="shared" si="4"/>
        <v>1</v>
      </c>
    </row>
    <row r="65" spans="1:9" ht="25" customHeight="1">
      <c r="A65" s="70" t="str">
        <f t="shared" si="2"/>
        <v/>
      </c>
      <c r="B65" s="25"/>
      <c r="C65" s="24"/>
      <c r="D65" s="24"/>
      <c r="E65" s="21"/>
      <c r="F65" s="75" t="str">
        <f>IFERROR(_xlfn.XLOOKUP(D65,補助単価!$B$17:$B$26,補助単価!$F$17:$F$26),"")</f>
        <v/>
      </c>
      <c r="G65" s="76" t="str">
        <f t="shared" si="3"/>
        <v/>
      </c>
      <c r="H65" s="66" t="str">
        <f t="shared" si="0"/>
        <v/>
      </c>
      <c r="I65" s="65" t="b">
        <f t="shared" si="4"/>
        <v>1</v>
      </c>
    </row>
    <row r="66" spans="1:9" ht="25" customHeight="1">
      <c r="A66" s="70" t="str">
        <f t="shared" si="2"/>
        <v/>
      </c>
      <c r="B66" s="25"/>
      <c r="C66" s="24"/>
      <c r="D66" s="24"/>
      <c r="E66" s="21"/>
      <c r="F66" s="75" t="str">
        <f>IFERROR(_xlfn.XLOOKUP(D66,補助単価!$B$17:$B$26,補助単価!$F$17:$F$26),"")</f>
        <v/>
      </c>
      <c r="G66" s="76" t="str">
        <f t="shared" si="3"/>
        <v/>
      </c>
      <c r="H66" s="66" t="str">
        <f t="shared" si="0"/>
        <v/>
      </c>
      <c r="I66" s="65" t="b">
        <f t="shared" si="4"/>
        <v>1</v>
      </c>
    </row>
    <row r="67" spans="1:9" ht="25" customHeight="1">
      <c r="A67" s="70" t="str">
        <f t="shared" si="2"/>
        <v/>
      </c>
      <c r="B67" s="25"/>
      <c r="C67" s="24"/>
      <c r="D67" s="24"/>
      <c r="E67" s="21"/>
      <c r="F67" s="75" t="str">
        <f>IFERROR(_xlfn.XLOOKUP(D67,補助単価!$B$17:$B$26,補助単価!$F$17:$F$26),"")</f>
        <v/>
      </c>
      <c r="G67" s="76" t="str">
        <f t="shared" si="3"/>
        <v/>
      </c>
      <c r="H67" s="66" t="str">
        <f t="shared" si="0"/>
        <v/>
      </c>
      <c r="I67" s="65" t="b">
        <f t="shared" si="4"/>
        <v>1</v>
      </c>
    </row>
    <row r="68" spans="1:9" ht="25" customHeight="1">
      <c r="A68" s="70" t="str">
        <f t="shared" si="2"/>
        <v/>
      </c>
      <c r="B68" s="25"/>
      <c r="C68" s="24"/>
      <c r="D68" s="24"/>
      <c r="E68" s="21"/>
      <c r="F68" s="75" t="str">
        <f>IFERROR(_xlfn.XLOOKUP(D68,補助単価!$B$17:$B$26,補助単価!$F$17:$F$26),"")</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IFERROR(_xlfn.XLOOKUP(D69,補助単価!$B$17:$B$26,補助単価!$F$17:$F$26),"")</f>
        <v/>
      </c>
      <c r="G69" s="76" t="str">
        <f t="shared" ref="G69:G132" si="8">IFERROR(E69*F69,"")</f>
        <v/>
      </c>
      <c r="H69" s="66" t="str">
        <f t="shared" si="5"/>
        <v/>
      </c>
      <c r="I69" s="65" t="b">
        <f t="shared" si="6"/>
        <v>1</v>
      </c>
    </row>
    <row r="70" spans="1:9" ht="25" customHeight="1">
      <c r="A70" s="70" t="str">
        <f t="shared" si="7"/>
        <v/>
      </c>
      <c r="B70" s="25"/>
      <c r="C70" s="24"/>
      <c r="D70" s="24"/>
      <c r="E70" s="21"/>
      <c r="F70" s="75" t="str">
        <f>IFERROR(_xlfn.XLOOKUP(D70,補助単価!$B$17:$B$26,補助単価!$F$17:$F$26),"")</f>
        <v/>
      </c>
      <c r="G70" s="76" t="str">
        <f t="shared" si="8"/>
        <v/>
      </c>
      <c r="H70" s="66" t="str">
        <f t="shared" si="5"/>
        <v/>
      </c>
      <c r="I70" s="65" t="b">
        <f t="shared" si="6"/>
        <v>1</v>
      </c>
    </row>
    <row r="71" spans="1:9" ht="25" customHeight="1">
      <c r="A71" s="70" t="str">
        <f t="shared" si="7"/>
        <v/>
      </c>
      <c r="B71" s="25"/>
      <c r="C71" s="24"/>
      <c r="D71" s="24"/>
      <c r="E71" s="21"/>
      <c r="F71" s="75" t="str">
        <f>IFERROR(_xlfn.XLOOKUP(D71,補助単価!$B$17:$B$26,補助単価!$F$17:$F$26),"")</f>
        <v/>
      </c>
      <c r="G71" s="76" t="str">
        <f t="shared" si="8"/>
        <v/>
      </c>
      <c r="H71" s="66" t="str">
        <f t="shared" si="5"/>
        <v/>
      </c>
      <c r="I71" s="65" t="b">
        <f t="shared" si="6"/>
        <v>1</v>
      </c>
    </row>
    <row r="72" spans="1:9" ht="25" customHeight="1">
      <c r="A72" s="70" t="str">
        <f t="shared" si="7"/>
        <v/>
      </c>
      <c r="B72" s="25"/>
      <c r="C72" s="24"/>
      <c r="D72" s="24"/>
      <c r="E72" s="21"/>
      <c r="F72" s="75" t="str">
        <f>IFERROR(_xlfn.XLOOKUP(D72,補助単価!$B$17:$B$26,補助単価!$F$17:$F$26),"")</f>
        <v/>
      </c>
      <c r="G72" s="76" t="str">
        <f t="shared" si="8"/>
        <v/>
      </c>
      <c r="H72" s="66" t="str">
        <f t="shared" si="5"/>
        <v/>
      </c>
      <c r="I72" s="65" t="b">
        <f t="shared" si="6"/>
        <v>1</v>
      </c>
    </row>
    <row r="73" spans="1:9" ht="25" customHeight="1">
      <c r="A73" s="70" t="str">
        <f t="shared" si="7"/>
        <v/>
      </c>
      <c r="B73" s="25"/>
      <c r="C73" s="24"/>
      <c r="D73" s="24"/>
      <c r="E73" s="21"/>
      <c r="F73" s="75" t="str">
        <f>IFERROR(_xlfn.XLOOKUP(D73,補助単価!$B$17:$B$26,補助単価!$F$17:$F$26),"")</f>
        <v/>
      </c>
      <c r="G73" s="76" t="str">
        <f t="shared" si="8"/>
        <v/>
      </c>
      <c r="H73" s="66" t="str">
        <f t="shared" si="5"/>
        <v/>
      </c>
      <c r="I73" s="65" t="b">
        <f t="shared" si="6"/>
        <v>1</v>
      </c>
    </row>
    <row r="74" spans="1:9" ht="25" customHeight="1">
      <c r="A74" s="70" t="str">
        <f t="shared" si="7"/>
        <v/>
      </c>
      <c r="B74" s="25"/>
      <c r="C74" s="24"/>
      <c r="D74" s="24"/>
      <c r="E74" s="21"/>
      <c r="F74" s="75" t="str">
        <f>IFERROR(_xlfn.XLOOKUP(D74,補助単価!$B$17:$B$26,補助単価!$F$17:$F$26),"")</f>
        <v/>
      </c>
      <c r="G74" s="76" t="str">
        <f t="shared" si="8"/>
        <v/>
      </c>
      <c r="H74" s="66" t="str">
        <f t="shared" si="5"/>
        <v/>
      </c>
      <c r="I74" s="65" t="b">
        <f t="shared" si="6"/>
        <v>1</v>
      </c>
    </row>
    <row r="75" spans="1:9" ht="25" customHeight="1">
      <c r="A75" s="70" t="str">
        <f t="shared" si="7"/>
        <v/>
      </c>
      <c r="B75" s="25"/>
      <c r="C75" s="24"/>
      <c r="D75" s="24"/>
      <c r="E75" s="21"/>
      <c r="F75" s="75" t="str">
        <f>IFERROR(_xlfn.XLOOKUP(D75,補助単価!$B$17:$B$26,補助単価!$F$17:$F$26),"")</f>
        <v/>
      </c>
      <c r="G75" s="76" t="str">
        <f t="shared" si="8"/>
        <v/>
      </c>
      <c r="H75" s="66" t="str">
        <f t="shared" si="5"/>
        <v/>
      </c>
      <c r="I75" s="65" t="b">
        <f t="shared" si="6"/>
        <v>1</v>
      </c>
    </row>
    <row r="76" spans="1:9" ht="25" customHeight="1">
      <c r="A76" s="70" t="str">
        <f t="shared" si="7"/>
        <v/>
      </c>
      <c r="B76" s="25"/>
      <c r="C76" s="24"/>
      <c r="D76" s="24"/>
      <c r="E76" s="21"/>
      <c r="F76" s="75" t="str">
        <f>IFERROR(_xlfn.XLOOKUP(D76,補助単価!$B$17:$B$26,補助単価!$F$17:$F$26),"")</f>
        <v/>
      </c>
      <c r="G76" s="76" t="str">
        <f t="shared" si="8"/>
        <v/>
      </c>
      <c r="H76" s="66" t="str">
        <f t="shared" si="5"/>
        <v/>
      </c>
      <c r="I76" s="65" t="b">
        <f t="shared" si="6"/>
        <v>1</v>
      </c>
    </row>
    <row r="77" spans="1:9" ht="25" customHeight="1">
      <c r="A77" s="70" t="str">
        <f t="shared" si="7"/>
        <v/>
      </c>
      <c r="B77" s="25"/>
      <c r="C77" s="24"/>
      <c r="D77" s="24"/>
      <c r="E77" s="21"/>
      <c r="F77" s="75" t="str">
        <f>IFERROR(_xlfn.XLOOKUP(D77,補助単価!$B$17:$B$26,補助単価!$F$17:$F$26),"")</f>
        <v/>
      </c>
      <c r="G77" s="76" t="str">
        <f t="shared" si="8"/>
        <v/>
      </c>
      <c r="H77" s="66" t="str">
        <f t="shared" si="5"/>
        <v/>
      </c>
      <c r="I77" s="65" t="b">
        <f t="shared" si="6"/>
        <v>1</v>
      </c>
    </row>
    <row r="78" spans="1:9" ht="25" customHeight="1">
      <c r="A78" s="70" t="str">
        <f t="shared" si="7"/>
        <v/>
      </c>
      <c r="B78" s="25"/>
      <c r="C78" s="24"/>
      <c r="D78" s="24"/>
      <c r="E78" s="21"/>
      <c r="F78" s="75" t="str">
        <f>IFERROR(_xlfn.XLOOKUP(D78,補助単価!$B$17:$B$26,補助単価!$F$17:$F$26),"")</f>
        <v/>
      </c>
      <c r="G78" s="76" t="str">
        <f t="shared" si="8"/>
        <v/>
      </c>
      <c r="H78" s="66" t="str">
        <f t="shared" si="5"/>
        <v/>
      </c>
      <c r="I78" s="65" t="b">
        <f t="shared" si="6"/>
        <v>1</v>
      </c>
    </row>
    <row r="79" spans="1:9" ht="25" customHeight="1">
      <c r="A79" s="70" t="str">
        <f t="shared" si="7"/>
        <v/>
      </c>
      <c r="B79" s="25"/>
      <c r="C79" s="24"/>
      <c r="D79" s="24"/>
      <c r="E79" s="21"/>
      <c r="F79" s="75" t="str">
        <f>IFERROR(_xlfn.XLOOKUP(D79,補助単価!$B$17:$B$26,補助単価!$F$17:$F$26),"")</f>
        <v/>
      </c>
      <c r="G79" s="76" t="str">
        <f t="shared" si="8"/>
        <v/>
      </c>
      <c r="H79" s="66" t="str">
        <f t="shared" si="5"/>
        <v/>
      </c>
      <c r="I79" s="65" t="b">
        <f t="shared" si="6"/>
        <v>1</v>
      </c>
    </row>
    <row r="80" spans="1:9" ht="25" customHeight="1">
      <c r="A80" s="70" t="str">
        <f t="shared" si="7"/>
        <v/>
      </c>
      <c r="B80" s="25"/>
      <c r="C80" s="24"/>
      <c r="D80" s="24"/>
      <c r="E80" s="21"/>
      <c r="F80" s="75" t="str">
        <f>IFERROR(_xlfn.XLOOKUP(D80,補助単価!$B$17:$B$26,補助単価!$F$17:$F$26),"")</f>
        <v/>
      </c>
      <c r="G80" s="76" t="str">
        <f t="shared" si="8"/>
        <v/>
      </c>
      <c r="H80" s="66" t="str">
        <f t="shared" si="5"/>
        <v/>
      </c>
      <c r="I80" s="65" t="b">
        <f t="shared" si="6"/>
        <v>1</v>
      </c>
    </row>
    <row r="81" spans="1:9" ht="25" customHeight="1">
      <c r="A81" s="70" t="str">
        <f t="shared" si="7"/>
        <v/>
      </c>
      <c r="B81" s="25"/>
      <c r="C81" s="24"/>
      <c r="D81" s="24"/>
      <c r="E81" s="21"/>
      <c r="F81" s="75" t="str">
        <f>IFERROR(_xlfn.XLOOKUP(D81,補助単価!$B$17:$B$26,補助単価!$F$17:$F$26),"")</f>
        <v/>
      </c>
      <c r="G81" s="76" t="str">
        <f t="shared" si="8"/>
        <v/>
      </c>
      <c r="H81" s="66" t="str">
        <f t="shared" si="5"/>
        <v/>
      </c>
      <c r="I81" s="65" t="b">
        <f t="shared" si="6"/>
        <v>1</v>
      </c>
    </row>
    <row r="82" spans="1:9" ht="25" customHeight="1">
      <c r="A82" s="70" t="str">
        <f t="shared" si="7"/>
        <v/>
      </c>
      <c r="B82" s="25"/>
      <c r="C82" s="24"/>
      <c r="D82" s="24"/>
      <c r="E82" s="21"/>
      <c r="F82" s="75" t="str">
        <f>IFERROR(_xlfn.XLOOKUP(D82,補助単価!$B$17:$B$26,補助単価!$F$17:$F$26),"")</f>
        <v/>
      </c>
      <c r="G82" s="76" t="str">
        <f t="shared" si="8"/>
        <v/>
      </c>
      <c r="H82" s="66" t="str">
        <f t="shared" si="5"/>
        <v/>
      </c>
      <c r="I82" s="65" t="b">
        <f t="shared" si="6"/>
        <v>1</v>
      </c>
    </row>
    <row r="83" spans="1:9" ht="25" customHeight="1">
      <c r="A83" s="70" t="str">
        <f t="shared" si="7"/>
        <v/>
      </c>
      <c r="B83" s="25"/>
      <c r="C83" s="24"/>
      <c r="D83" s="24"/>
      <c r="E83" s="21"/>
      <c r="F83" s="75" t="str">
        <f>IFERROR(_xlfn.XLOOKUP(D83,補助単価!$B$17:$B$26,補助単価!$F$17:$F$26),"")</f>
        <v/>
      </c>
      <c r="G83" s="76" t="str">
        <f t="shared" si="8"/>
        <v/>
      </c>
      <c r="H83" s="66" t="str">
        <f t="shared" si="5"/>
        <v/>
      </c>
      <c r="I83" s="65" t="b">
        <f t="shared" si="6"/>
        <v>1</v>
      </c>
    </row>
    <row r="84" spans="1:9" ht="25" customHeight="1">
      <c r="A84" s="70" t="str">
        <f t="shared" si="7"/>
        <v/>
      </c>
      <c r="B84" s="25"/>
      <c r="C84" s="24"/>
      <c r="D84" s="24"/>
      <c r="E84" s="21"/>
      <c r="F84" s="75" t="str">
        <f>IFERROR(_xlfn.XLOOKUP(D84,補助単価!$B$17:$B$26,補助単価!$F$17:$F$26),"")</f>
        <v/>
      </c>
      <c r="G84" s="76" t="str">
        <f t="shared" si="8"/>
        <v/>
      </c>
      <c r="H84" s="66" t="str">
        <f t="shared" si="5"/>
        <v/>
      </c>
      <c r="I84" s="65" t="b">
        <f t="shared" si="6"/>
        <v>1</v>
      </c>
    </row>
    <row r="85" spans="1:9" ht="25" customHeight="1">
      <c r="A85" s="70" t="str">
        <f t="shared" si="7"/>
        <v/>
      </c>
      <c r="B85" s="25"/>
      <c r="C85" s="24"/>
      <c r="D85" s="24"/>
      <c r="E85" s="21"/>
      <c r="F85" s="75" t="str">
        <f>IFERROR(_xlfn.XLOOKUP(D85,補助単価!$B$17:$B$26,補助単価!$F$17:$F$26),"")</f>
        <v/>
      </c>
      <c r="G85" s="76" t="str">
        <f t="shared" si="8"/>
        <v/>
      </c>
      <c r="H85" s="66" t="str">
        <f t="shared" si="5"/>
        <v/>
      </c>
      <c r="I85" s="65" t="b">
        <f t="shared" si="6"/>
        <v>1</v>
      </c>
    </row>
    <row r="86" spans="1:9" ht="25" customHeight="1">
      <c r="A86" s="70" t="str">
        <f t="shared" si="7"/>
        <v/>
      </c>
      <c r="B86" s="25"/>
      <c r="C86" s="24"/>
      <c r="D86" s="24"/>
      <c r="E86" s="21"/>
      <c r="F86" s="75" t="str">
        <f>IFERROR(_xlfn.XLOOKUP(D86,補助単価!$B$17:$B$26,補助単価!$F$17:$F$26),"")</f>
        <v/>
      </c>
      <c r="G86" s="76" t="str">
        <f t="shared" si="8"/>
        <v/>
      </c>
      <c r="H86" s="66" t="str">
        <f t="shared" si="5"/>
        <v/>
      </c>
      <c r="I86" s="65" t="b">
        <f t="shared" si="6"/>
        <v>1</v>
      </c>
    </row>
    <row r="87" spans="1:9" ht="25" customHeight="1">
      <c r="A87" s="70" t="str">
        <f t="shared" si="7"/>
        <v/>
      </c>
      <c r="B87" s="25"/>
      <c r="C87" s="24"/>
      <c r="D87" s="24"/>
      <c r="E87" s="21"/>
      <c r="F87" s="75" t="str">
        <f>IFERROR(_xlfn.XLOOKUP(D87,補助単価!$B$17:$B$26,補助単価!$F$17:$F$26),"")</f>
        <v/>
      </c>
      <c r="G87" s="76" t="str">
        <f t="shared" si="8"/>
        <v/>
      </c>
      <c r="H87" s="66" t="str">
        <f t="shared" si="5"/>
        <v/>
      </c>
      <c r="I87" s="65" t="b">
        <f t="shared" si="6"/>
        <v>1</v>
      </c>
    </row>
    <row r="88" spans="1:9" ht="25" customHeight="1">
      <c r="A88" s="70" t="str">
        <f t="shared" si="7"/>
        <v/>
      </c>
      <c r="B88" s="25"/>
      <c r="C88" s="24"/>
      <c r="D88" s="24"/>
      <c r="E88" s="21"/>
      <c r="F88" s="75" t="str">
        <f>IFERROR(_xlfn.XLOOKUP(D88,補助単価!$B$17:$B$26,補助単価!$F$17:$F$26),"")</f>
        <v/>
      </c>
      <c r="G88" s="76" t="str">
        <f t="shared" si="8"/>
        <v/>
      </c>
      <c r="H88" s="66" t="str">
        <f t="shared" si="5"/>
        <v/>
      </c>
      <c r="I88" s="65" t="b">
        <f t="shared" si="6"/>
        <v>1</v>
      </c>
    </row>
    <row r="89" spans="1:9" ht="25" customHeight="1">
      <c r="A89" s="70" t="str">
        <f t="shared" si="7"/>
        <v/>
      </c>
      <c r="B89" s="25"/>
      <c r="C89" s="24"/>
      <c r="D89" s="24"/>
      <c r="E89" s="21"/>
      <c r="F89" s="75" t="str">
        <f>IFERROR(_xlfn.XLOOKUP(D89,補助単価!$B$17:$B$26,補助単価!$F$17:$F$26),"")</f>
        <v/>
      </c>
      <c r="G89" s="76" t="str">
        <f t="shared" si="8"/>
        <v/>
      </c>
      <c r="H89" s="66" t="str">
        <f t="shared" si="5"/>
        <v/>
      </c>
      <c r="I89" s="65" t="b">
        <f t="shared" si="6"/>
        <v>1</v>
      </c>
    </row>
    <row r="90" spans="1:9" ht="25" customHeight="1">
      <c r="A90" s="70" t="str">
        <f t="shared" si="7"/>
        <v/>
      </c>
      <c r="B90" s="25"/>
      <c r="C90" s="24"/>
      <c r="D90" s="24"/>
      <c r="E90" s="21"/>
      <c r="F90" s="75" t="str">
        <f>IFERROR(_xlfn.XLOOKUP(D90,補助単価!$B$17:$B$26,補助単価!$F$17:$F$26),"")</f>
        <v/>
      </c>
      <c r="G90" s="76" t="str">
        <f t="shared" si="8"/>
        <v/>
      </c>
      <c r="H90" s="66" t="str">
        <f t="shared" si="5"/>
        <v/>
      </c>
      <c r="I90" s="65" t="b">
        <f t="shared" si="6"/>
        <v>1</v>
      </c>
    </row>
    <row r="91" spans="1:9" ht="25" customHeight="1">
      <c r="A91" s="70" t="str">
        <f t="shared" si="7"/>
        <v/>
      </c>
      <c r="B91" s="25"/>
      <c r="C91" s="24"/>
      <c r="D91" s="24"/>
      <c r="E91" s="21"/>
      <c r="F91" s="75" t="str">
        <f>IFERROR(_xlfn.XLOOKUP(D91,補助単価!$B$17:$B$26,補助単価!$F$17:$F$26),"")</f>
        <v/>
      </c>
      <c r="G91" s="76" t="str">
        <f t="shared" si="8"/>
        <v/>
      </c>
      <c r="H91" s="66" t="str">
        <f t="shared" si="5"/>
        <v/>
      </c>
      <c r="I91" s="65" t="b">
        <f t="shared" si="6"/>
        <v>1</v>
      </c>
    </row>
    <row r="92" spans="1:9" ht="25" customHeight="1">
      <c r="A92" s="70" t="str">
        <f t="shared" si="7"/>
        <v/>
      </c>
      <c r="B92" s="25"/>
      <c r="C92" s="24"/>
      <c r="D92" s="24"/>
      <c r="E92" s="21"/>
      <c r="F92" s="75" t="str">
        <f>IFERROR(_xlfn.XLOOKUP(D92,補助単価!$B$17:$B$26,補助単価!$F$17:$F$26),"")</f>
        <v/>
      </c>
      <c r="G92" s="76" t="str">
        <f t="shared" si="8"/>
        <v/>
      </c>
      <c r="H92" s="66" t="str">
        <f t="shared" si="5"/>
        <v/>
      </c>
      <c r="I92" s="65" t="b">
        <f t="shared" si="6"/>
        <v>1</v>
      </c>
    </row>
    <row r="93" spans="1:9" ht="25" customHeight="1">
      <c r="A93" s="70" t="str">
        <f t="shared" si="7"/>
        <v/>
      </c>
      <c r="B93" s="25"/>
      <c r="C93" s="24"/>
      <c r="D93" s="24"/>
      <c r="E93" s="21"/>
      <c r="F93" s="75" t="str">
        <f>IFERROR(_xlfn.XLOOKUP(D93,補助単価!$B$17:$B$26,補助単価!$F$17:$F$26),"")</f>
        <v/>
      </c>
      <c r="G93" s="76" t="str">
        <f t="shared" si="8"/>
        <v/>
      </c>
      <c r="H93" s="66" t="str">
        <f t="shared" si="5"/>
        <v/>
      </c>
      <c r="I93" s="65" t="b">
        <f t="shared" si="6"/>
        <v>1</v>
      </c>
    </row>
    <row r="94" spans="1:9" ht="25" customHeight="1">
      <c r="A94" s="70" t="str">
        <f t="shared" si="7"/>
        <v/>
      </c>
      <c r="B94" s="25"/>
      <c r="C94" s="24"/>
      <c r="D94" s="24"/>
      <c r="E94" s="21"/>
      <c r="F94" s="75" t="str">
        <f>IFERROR(_xlfn.XLOOKUP(D94,補助単価!$B$17:$B$26,補助単価!$F$17:$F$26),"")</f>
        <v/>
      </c>
      <c r="G94" s="76" t="str">
        <f t="shared" si="8"/>
        <v/>
      </c>
      <c r="H94" s="66" t="str">
        <f t="shared" si="5"/>
        <v/>
      </c>
      <c r="I94" s="65" t="b">
        <f t="shared" si="6"/>
        <v>1</v>
      </c>
    </row>
    <row r="95" spans="1:9" ht="25" customHeight="1">
      <c r="A95" s="70" t="str">
        <f t="shared" si="7"/>
        <v/>
      </c>
      <c r="B95" s="25"/>
      <c r="C95" s="24"/>
      <c r="D95" s="24"/>
      <c r="E95" s="21"/>
      <c r="F95" s="75" t="str">
        <f>IFERROR(_xlfn.XLOOKUP(D95,補助単価!$B$17:$B$26,補助単価!$F$17:$F$26),"")</f>
        <v/>
      </c>
      <c r="G95" s="76" t="str">
        <f t="shared" si="8"/>
        <v/>
      </c>
      <c r="H95" s="66" t="str">
        <f t="shared" si="5"/>
        <v/>
      </c>
      <c r="I95" s="65" t="b">
        <f t="shared" si="6"/>
        <v>1</v>
      </c>
    </row>
    <row r="96" spans="1:9" ht="25" customHeight="1">
      <c r="A96" s="70" t="str">
        <f t="shared" si="7"/>
        <v/>
      </c>
      <c r="B96" s="25"/>
      <c r="C96" s="24"/>
      <c r="D96" s="24"/>
      <c r="E96" s="21"/>
      <c r="F96" s="75" t="str">
        <f>IFERROR(_xlfn.XLOOKUP(D96,補助単価!$B$17:$B$26,補助単価!$F$17:$F$26),"")</f>
        <v/>
      </c>
      <c r="G96" s="76" t="str">
        <f t="shared" si="8"/>
        <v/>
      </c>
      <c r="H96" s="66" t="str">
        <f t="shared" si="5"/>
        <v/>
      </c>
      <c r="I96" s="65" t="b">
        <f t="shared" si="6"/>
        <v>1</v>
      </c>
    </row>
    <row r="97" spans="1:9" ht="25" customHeight="1">
      <c r="A97" s="70" t="str">
        <f t="shared" si="7"/>
        <v/>
      </c>
      <c r="B97" s="25"/>
      <c r="C97" s="24"/>
      <c r="D97" s="24"/>
      <c r="E97" s="21"/>
      <c r="F97" s="75" t="str">
        <f>IFERROR(_xlfn.XLOOKUP(D97,補助単価!$B$17:$B$26,補助単価!$F$17:$F$26),"")</f>
        <v/>
      </c>
      <c r="G97" s="76" t="str">
        <f t="shared" si="8"/>
        <v/>
      </c>
      <c r="H97" s="66" t="str">
        <f t="shared" si="5"/>
        <v/>
      </c>
      <c r="I97" s="65" t="b">
        <f t="shared" si="6"/>
        <v>1</v>
      </c>
    </row>
    <row r="98" spans="1:9" ht="25" customHeight="1">
      <c r="A98" s="70" t="str">
        <f t="shared" si="7"/>
        <v/>
      </c>
      <c r="B98" s="25"/>
      <c r="C98" s="24"/>
      <c r="D98" s="24"/>
      <c r="E98" s="21"/>
      <c r="F98" s="75" t="str">
        <f>IFERROR(_xlfn.XLOOKUP(D98,補助単価!$B$17:$B$26,補助単価!$F$17:$F$26),"")</f>
        <v/>
      </c>
      <c r="G98" s="76" t="str">
        <f t="shared" si="8"/>
        <v/>
      </c>
      <c r="H98" s="66" t="str">
        <f t="shared" si="5"/>
        <v/>
      </c>
      <c r="I98" s="65" t="b">
        <f t="shared" si="6"/>
        <v>1</v>
      </c>
    </row>
    <row r="99" spans="1:9" ht="25" customHeight="1">
      <c r="A99" s="70" t="str">
        <f t="shared" si="7"/>
        <v/>
      </c>
      <c r="B99" s="25"/>
      <c r="C99" s="24"/>
      <c r="D99" s="24"/>
      <c r="E99" s="21"/>
      <c r="F99" s="75" t="str">
        <f>IFERROR(_xlfn.XLOOKUP(D99,補助単価!$B$17:$B$26,補助単価!$F$17:$F$26),"")</f>
        <v/>
      </c>
      <c r="G99" s="76" t="str">
        <f t="shared" si="8"/>
        <v/>
      </c>
      <c r="H99" s="66" t="str">
        <f t="shared" si="5"/>
        <v/>
      </c>
      <c r="I99" s="65" t="b">
        <f t="shared" si="6"/>
        <v>1</v>
      </c>
    </row>
    <row r="100" spans="1:9" ht="25" customHeight="1">
      <c r="A100" s="70" t="str">
        <f t="shared" si="7"/>
        <v/>
      </c>
      <c r="B100" s="25"/>
      <c r="C100" s="24"/>
      <c r="D100" s="24"/>
      <c r="E100" s="21"/>
      <c r="F100" s="75" t="str">
        <f>IFERROR(_xlfn.XLOOKUP(D100,補助単価!$B$17:$B$26,補助単価!$F$17:$F$26),"")</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IFERROR(_xlfn.XLOOKUP(D101,補助単価!$B$17:$B$26,補助単価!$F$17:$F$26),"")</f>
        <v/>
      </c>
      <c r="G101" s="76" t="str">
        <f t="shared" si="8"/>
        <v/>
      </c>
      <c r="H101" s="66" t="str">
        <f t="shared" si="5"/>
        <v/>
      </c>
      <c r="I101" s="65" t="b">
        <f t="shared" si="9"/>
        <v>1</v>
      </c>
    </row>
    <row r="102" spans="1:9" ht="25" customHeight="1">
      <c r="A102" s="70" t="str">
        <f t="shared" si="7"/>
        <v/>
      </c>
      <c r="B102" s="25"/>
      <c r="C102" s="24"/>
      <c r="D102" s="24"/>
      <c r="E102" s="21"/>
      <c r="F102" s="75" t="str">
        <f>IFERROR(_xlfn.XLOOKUP(D102,補助単価!$B$17:$B$26,補助単価!$F$17:$F$26),"")</f>
        <v/>
      </c>
      <c r="G102" s="76" t="str">
        <f t="shared" si="8"/>
        <v/>
      </c>
      <c r="H102" s="66" t="str">
        <f t="shared" si="5"/>
        <v/>
      </c>
      <c r="I102" s="65" t="b">
        <f t="shared" si="9"/>
        <v>1</v>
      </c>
    </row>
    <row r="103" spans="1:9" ht="25" customHeight="1">
      <c r="A103" s="70" t="str">
        <f t="shared" si="7"/>
        <v/>
      </c>
      <c r="B103" s="25"/>
      <c r="C103" s="24"/>
      <c r="D103" s="24"/>
      <c r="E103" s="21"/>
      <c r="F103" s="75" t="str">
        <f>IFERROR(_xlfn.XLOOKUP(D103,補助単価!$B$17:$B$26,補助単価!$F$17:$F$26),"")</f>
        <v/>
      </c>
      <c r="G103" s="76" t="str">
        <f t="shared" si="8"/>
        <v/>
      </c>
      <c r="H103" s="66" t="str">
        <f t="shared" si="5"/>
        <v/>
      </c>
      <c r="I103" s="65" t="b">
        <f t="shared" si="9"/>
        <v>1</v>
      </c>
    </row>
    <row r="104" spans="1:9" ht="25" customHeight="1">
      <c r="A104" s="70" t="str">
        <f t="shared" si="7"/>
        <v/>
      </c>
      <c r="B104" s="25"/>
      <c r="C104" s="24"/>
      <c r="D104" s="24"/>
      <c r="E104" s="21"/>
      <c r="F104" s="75" t="str">
        <f>IFERROR(_xlfn.XLOOKUP(D104,補助単価!$B$17:$B$26,補助単価!$F$17:$F$26),"")</f>
        <v/>
      </c>
      <c r="G104" s="76" t="str">
        <f t="shared" si="8"/>
        <v/>
      </c>
      <c r="H104" s="66" t="str">
        <f t="shared" si="5"/>
        <v/>
      </c>
      <c r="I104" s="65" t="b">
        <f t="shared" si="9"/>
        <v>1</v>
      </c>
    </row>
    <row r="105" spans="1:9" ht="25" customHeight="1">
      <c r="A105" s="70" t="str">
        <f t="shared" si="7"/>
        <v/>
      </c>
      <c r="B105" s="25"/>
      <c r="C105" s="24"/>
      <c r="D105" s="24"/>
      <c r="E105" s="21"/>
      <c r="F105" s="75" t="str">
        <f>IFERROR(_xlfn.XLOOKUP(D105,補助単価!$B$17:$B$26,補助単価!$F$17:$F$26),"")</f>
        <v/>
      </c>
      <c r="G105" s="76" t="str">
        <f t="shared" si="8"/>
        <v/>
      </c>
      <c r="H105" s="66" t="str">
        <f t="shared" si="5"/>
        <v/>
      </c>
      <c r="I105" s="65" t="b">
        <f t="shared" si="9"/>
        <v>1</v>
      </c>
    </row>
    <row r="106" spans="1:9" ht="25" customHeight="1">
      <c r="A106" s="70" t="str">
        <f t="shared" si="7"/>
        <v/>
      </c>
      <c r="B106" s="25"/>
      <c r="C106" s="24"/>
      <c r="D106" s="24"/>
      <c r="E106" s="21"/>
      <c r="F106" s="75" t="str">
        <f>IFERROR(_xlfn.XLOOKUP(D106,補助単価!$B$17:$B$26,補助単価!$F$17:$F$26),"")</f>
        <v/>
      </c>
      <c r="G106" s="76" t="str">
        <f t="shared" si="8"/>
        <v/>
      </c>
      <c r="H106" s="66" t="str">
        <f t="shared" si="5"/>
        <v/>
      </c>
      <c r="I106" s="65" t="b">
        <f t="shared" si="9"/>
        <v>1</v>
      </c>
    </row>
    <row r="107" spans="1:9" ht="25" customHeight="1">
      <c r="A107" s="70" t="str">
        <f t="shared" si="7"/>
        <v/>
      </c>
      <c r="B107" s="25"/>
      <c r="C107" s="24"/>
      <c r="D107" s="24"/>
      <c r="E107" s="21"/>
      <c r="F107" s="75" t="str">
        <f>IFERROR(_xlfn.XLOOKUP(D107,補助単価!$B$17:$B$26,補助単価!$F$17:$F$26),"")</f>
        <v/>
      </c>
      <c r="G107" s="76" t="str">
        <f t="shared" si="8"/>
        <v/>
      </c>
      <c r="H107" s="66" t="str">
        <f t="shared" si="5"/>
        <v/>
      </c>
      <c r="I107" s="65" t="b">
        <f t="shared" si="9"/>
        <v>1</v>
      </c>
    </row>
    <row r="108" spans="1:9" ht="25" customHeight="1">
      <c r="A108" s="70" t="str">
        <f t="shared" si="7"/>
        <v/>
      </c>
      <c r="B108" s="25"/>
      <c r="C108" s="24"/>
      <c r="D108" s="24"/>
      <c r="E108" s="21"/>
      <c r="F108" s="75" t="str">
        <f>IFERROR(_xlfn.XLOOKUP(D108,補助単価!$B$17:$B$26,補助単価!$F$17:$F$26),"")</f>
        <v/>
      </c>
      <c r="G108" s="76" t="str">
        <f t="shared" si="8"/>
        <v/>
      </c>
      <c r="H108" s="66" t="str">
        <f t="shared" si="5"/>
        <v/>
      </c>
      <c r="I108" s="65" t="b">
        <f t="shared" si="9"/>
        <v>1</v>
      </c>
    </row>
    <row r="109" spans="1:9" ht="25" customHeight="1">
      <c r="A109" s="70" t="str">
        <f t="shared" si="7"/>
        <v/>
      </c>
      <c r="B109" s="25"/>
      <c r="C109" s="24"/>
      <c r="D109" s="24"/>
      <c r="E109" s="21"/>
      <c r="F109" s="75" t="str">
        <f>IFERROR(_xlfn.XLOOKUP(D109,補助単価!$B$17:$B$26,補助単価!$F$17:$F$26),"")</f>
        <v/>
      </c>
      <c r="G109" s="76" t="str">
        <f t="shared" si="8"/>
        <v/>
      </c>
      <c r="H109" s="66" t="str">
        <f t="shared" si="5"/>
        <v/>
      </c>
      <c r="I109" s="65" t="b">
        <f t="shared" si="9"/>
        <v>1</v>
      </c>
    </row>
    <row r="110" spans="1:9" ht="25" customHeight="1">
      <c r="A110" s="70" t="str">
        <f t="shared" si="7"/>
        <v/>
      </c>
      <c r="B110" s="25"/>
      <c r="C110" s="24"/>
      <c r="D110" s="24"/>
      <c r="E110" s="21"/>
      <c r="F110" s="75" t="str">
        <f>IFERROR(_xlfn.XLOOKUP(D110,補助単価!$B$17:$B$26,補助単価!$F$17:$F$26),"")</f>
        <v/>
      </c>
      <c r="G110" s="76" t="str">
        <f t="shared" si="8"/>
        <v/>
      </c>
      <c r="H110" s="66" t="str">
        <f t="shared" si="5"/>
        <v/>
      </c>
      <c r="I110" s="65" t="b">
        <f t="shared" si="9"/>
        <v>1</v>
      </c>
    </row>
    <row r="111" spans="1:9" ht="25" customHeight="1">
      <c r="A111" s="70" t="str">
        <f t="shared" si="7"/>
        <v/>
      </c>
      <c r="B111" s="25"/>
      <c r="C111" s="24"/>
      <c r="D111" s="24"/>
      <c r="E111" s="21"/>
      <c r="F111" s="75" t="str">
        <f>IFERROR(_xlfn.XLOOKUP(D111,補助単価!$B$17:$B$26,補助単価!$F$17:$F$26),"")</f>
        <v/>
      </c>
      <c r="G111" s="76" t="str">
        <f t="shared" si="8"/>
        <v/>
      </c>
      <c r="H111" s="66" t="str">
        <f t="shared" si="5"/>
        <v/>
      </c>
      <c r="I111" s="65" t="b">
        <f t="shared" si="9"/>
        <v>1</v>
      </c>
    </row>
    <row r="112" spans="1:9" ht="25" customHeight="1">
      <c r="A112" s="70" t="str">
        <f t="shared" si="7"/>
        <v/>
      </c>
      <c r="B112" s="25"/>
      <c r="C112" s="24"/>
      <c r="D112" s="24"/>
      <c r="E112" s="21"/>
      <c r="F112" s="75" t="str">
        <f>IFERROR(_xlfn.XLOOKUP(D112,補助単価!$B$17:$B$26,補助単価!$F$17:$F$26),"")</f>
        <v/>
      </c>
      <c r="G112" s="76" t="str">
        <f t="shared" si="8"/>
        <v/>
      </c>
      <c r="H112" s="66" t="str">
        <f t="shared" si="5"/>
        <v/>
      </c>
      <c r="I112" s="65" t="b">
        <f t="shared" si="9"/>
        <v>1</v>
      </c>
    </row>
    <row r="113" spans="1:9" ht="25" customHeight="1">
      <c r="A113" s="70" t="str">
        <f t="shared" si="7"/>
        <v/>
      </c>
      <c r="B113" s="25"/>
      <c r="C113" s="24"/>
      <c r="D113" s="24"/>
      <c r="E113" s="21"/>
      <c r="F113" s="75" t="str">
        <f>IFERROR(_xlfn.XLOOKUP(D113,補助単価!$B$17:$B$26,補助単価!$F$17:$F$26),"")</f>
        <v/>
      </c>
      <c r="G113" s="76" t="str">
        <f t="shared" si="8"/>
        <v/>
      </c>
      <c r="H113" s="66" t="str">
        <f t="shared" si="5"/>
        <v/>
      </c>
      <c r="I113" s="65" t="b">
        <f t="shared" si="9"/>
        <v>1</v>
      </c>
    </row>
    <row r="114" spans="1:9" ht="25" customHeight="1">
      <c r="A114" s="70" t="str">
        <f t="shared" si="7"/>
        <v/>
      </c>
      <c r="B114" s="25"/>
      <c r="C114" s="24"/>
      <c r="D114" s="24"/>
      <c r="E114" s="21"/>
      <c r="F114" s="75" t="str">
        <f>IFERROR(_xlfn.XLOOKUP(D114,補助単価!$B$17:$B$26,補助単価!$F$17:$F$26),"")</f>
        <v/>
      </c>
      <c r="G114" s="76" t="str">
        <f t="shared" si="8"/>
        <v/>
      </c>
      <c r="H114" s="66" t="str">
        <f t="shared" si="5"/>
        <v/>
      </c>
      <c r="I114" s="65" t="b">
        <f t="shared" si="9"/>
        <v>1</v>
      </c>
    </row>
    <row r="115" spans="1:9" ht="25" customHeight="1">
      <c r="A115" s="70" t="str">
        <f t="shared" si="7"/>
        <v/>
      </c>
      <c r="B115" s="25"/>
      <c r="C115" s="24"/>
      <c r="D115" s="24"/>
      <c r="E115" s="21"/>
      <c r="F115" s="75" t="str">
        <f>IFERROR(_xlfn.XLOOKUP(D115,補助単価!$B$17:$B$26,補助単価!$F$17:$F$26),"")</f>
        <v/>
      </c>
      <c r="G115" s="76" t="str">
        <f t="shared" si="8"/>
        <v/>
      </c>
      <c r="H115" s="66" t="str">
        <f t="shared" si="5"/>
        <v/>
      </c>
      <c r="I115" s="65" t="b">
        <f t="shared" si="9"/>
        <v>1</v>
      </c>
    </row>
    <row r="116" spans="1:9" ht="25" customHeight="1">
      <c r="A116" s="70" t="str">
        <f t="shared" si="7"/>
        <v/>
      </c>
      <c r="B116" s="25"/>
      <c r="C116" s="24"/>
      <c r="D116" s="24"/>
      <c r="E116" s="21"/>
      <c r="F116" s="75" t="str">
        <f>IFERROR(_xlfn.XLOOKUP(D116,補助単価!$B$17:$B$26,補助単価!$F$17:$F$26),"")</f>
        <v/>
      </c>
      <c r="G116" s="76" t="str">
        <f t="shared" si="8"/>
        <v/>
      </c>
      <c r="H116" s="66" t="str">
        <f t="shared" si="5"/>
        <v/>
      </c>
      <c r="I116" s="65" t="b">
        <f t="shared" si="9"/>
        <v>1</v>
      </c>
    </row>
    <row r="117" spans="1:9" ht="25" customHeight="1">
      <c r="A117" s="70" t="str">
        <f t="shared" si="7"/>
        <v/>
      </c>
      <c r="B117" s="25"/>
      <c r="C117" s="24"/>
      <c r="D117" s="24"/>
      <c r="E117" s="21"/>
      <c r="F117" s="75" t="str">
        <f>IFERROR(_xlfn.XLOOKUP(D117,補助単価!$B$17:$B$26,補助単価!$F$17:$F$26),"")</f>
        <v/>
      </c>
      <c r="G117" s="76" t="str">
        <f t="shared" si="8"/>
        <v/>
      </c>
      <c r="H117" s="66" t="str">
        <f t="shared" si="5"/>
        <v/>
      </c>
      <c r="I117" s="65" t="b">
        <f t="shared" si="9"/>
        <v>1</v>
      </c>
    </row>
    <row r="118" spans="1:9" ht="25" customHeight="1">
      <c r="A118" s="70" t="str">
        <f t="shared" si="7"/>
        <v/>
      </c>
      <c r="B118" s="25"/>
      <c r="C118" s="24"/>
      <c r="D118" s="24"/>
      <c r="E118" s="21"/>
      <c r="F118" s="75" t="str">
        <f>IFERROR(_xlfn.XLOOKUP(D118,補助単価!$B$17:$B$26,補助単価!$F$17:$F$26),"")</f>
        <v/>
      </c>
      <c r="G118" s="76" t="str">
        <f t="shared" si="8"/>
        <v/>
      </c>
      <c r="H118" s="66" t="str">
        <f t="shared" si="5"/>
        <v/>
      </c>
      <c r="I118" s="65" t="b">
        <f t="shared" si="9"/>
        <v>1</v>
      </c>
    </row>
    <row r="119" spans="1:9" ht="25" customHeight="1">
      <c r="A119" s="70" t="str">
        <f t="shared" si="7"/>
        <v/>
      </c>
      <c r="B119" s="25"/>
      <c r="C119" s="24"/>
      <c r="D119" s="24"/>
      <c r="E119" s="21"/>
      <c r="F119" s="75" t="str">
        <f>IFERROR(_xlfn.XLOOKUP(D119,補助単価!$B$17:$B$26,補助単価!$F$17:$F$26),"")</f>
        <v/>
      </c>
      <c r="G119" s="76" t="str">
        <f t="shared" si="8"/>
        <v/>
      </c>
      <c r="H119" s="66" t="str">
        <f t="shared" si="5"/>
        <v/>
      </c>
      <c r="I119" s="65" t="b">
        <f t="shared" si="9"/>
        <v>1</v>
      </c>
    </row>
    <row r="120" spans="1:9" ht="25" customHeight="1">
      <c r="A120" s="70" t="str">
        <f t="shared" si="7"/>
        <v/>
      </c>
      <c r="B120" s="25"/>
      <c r="C120" s="24"/>
      <c r="D120" s="24"/>
      <c r="E120" s="21"/>
      <c r="F120" s="75" t="str">
        <f>IFERROR(_xlfn.XLOOKUP(D120,補助単価!$B$17:$B$26,補助単価!$F$17:$F$26),"")</f>
        <v/>
      </c>
      <c r="G120" s="76" t="str">
        <f t="shared" si="8"/>
        <v/>
      </c>
      <c r="H120" s="66" t="str">
        <f t="shared" si="5"/>
        <v/>
      </c>
      <c r="I120" s="65" t="b">
        <f t="shared" si="9"/>
        <v>1</v>
      </c>
    </row>
    <row r="121" spans="1:9" ht="25" customHeight="1">
      <c r="A121" s="70" t="str">
        <f t="shared" si="7"/>
        <v/>
      </c>
      <c r="B121" s="25"/>
      <c r="C121" s="24"/>
      <c r="D121" s="24"/>
      <c r="E121" s="21"/>
      <c r="F121" s="75" t="str">
        <f>IFERROR(_xlfn.XLOOKUP(D121,補助単価!$B$17:$B$26,補助単価!$F$17:$F$26),"")</f>
        <v/>
      </c>
      <c r="G121" s="76" t="str">
        <f t="shared" si="8"/>
        <v/>
      </c>
      <c r="H121" s="66" t="str">
        <f t="shared" si="5"/>
        <v/>
      </c>
      <c r="I121" s="65" t="b">
        <f t="shared" si="9"/>
        <v>1</v>
      </c>
    </row>
    <row r="122" spans="1:9" ht="25" customHeight="1">
      <c r="A122" s="70" t="str">
        <f t="shared" si="7"/>
        <v/>
      </c>
      <c r="B122" s="25"/>
      <c r="C122" s="24"/>
      <c r="D122" s="24"/>
      <c r="E122" s="21"/>
      <c r="F122" s="75" t="str">
        <f>IFERROR(_xlfn.XLOOKUP(D122,補助単価!$B$17:$B$26,補助単価!$F$17:$F$26),"")</f>
        <v/>
      </c>
      <c r="G122" s="76" t="str">
        <f t="shared" si="8"/>
        <v/>
      </c>
      <c r="H122" s="66" t="str">
        <f t="shared" si="5"/>
        <v/>
      </c>
      <c r="I122" s="65" t="b">
        <f t="shared" si="9"/>
        <v>1</v>
      </c>
    </row>
    <row r="123" spans="1:9" ht="25" customHeight="1">
      <c r="A123" s="70" t="str">
        <f t="shared" si="7"/>
        <v/>
      </c>
      <c r="B123" s="25"/>
      <c r="C123" s="24"/>
      <c r="D123" s="24"/>
      <c r="E123" s="21"/>
      <c r="F123" s="75" t="str">
        <f>IFERROR(_xlfn.XLOOKUP(D123,補助単価!$B$17:$B$26,補助単価!$F$17:$F$26),"")</f>
        <v/>
      </c>
      <c r="G123" s="76" t="str">
        <f t="shared" si="8"/>
        <v/>
      </c>
      <c r="H123" s="66" t="str">
        <f t="shared" si="5"/>
        <v/>
      </c>
      <c r="I123" s="65" t="b">
        <f t="shared" si="9"/>
        <v>1</v>
      </c>
    </row>
    <row r="124" spans="1:9" ht="25" customHeight="1">
      <c r="A124" s="70" t="str">
        <f t="shared" si="7"/>
        <v/>
      </c>
      <c r="B124" s="25"/>
      <c r="C124" s="24"/>
      <c r="D124" s="24"/>
      <c r="E124" s="21"/>
      <c r="F124" s="75" t="str">
        <f>IFERROR(_xlfn.XLOOKUP(D124,補助単価!$B$17:$B$26,補助単価!$F$17:$F$26),"")</f>
        <v/>
      </c>
      <c r="G124" s="76" t="str">
        <f t="shared" si="8"/>
        <v/>
      </c>
      <c r="H124" s="66" t="str">
        <f t="shared" si="5"/>
        <v/>
      </c>
      <c r="I124" s="65" t="b">
        <f t="shared" si="9"/>
        <v>1</v>
      </c>
    </row>
    <row r="125" spans="1:9" ht="25" customHeight="1">
      <c r="A125" s="70" t="str">
        <f t="shared" si="7"/>
        <v/>
      </c>
      <c r="B125" s="25"/>
      <c r="C125" s="24"/>
      <c r="D125" s="24"/>
      <c r="E125" s="21"/>
      <c r="F125" s="75" t="str">
        <f>IFERROR(_xlfn.XLOOKUP(D125,補助単価!$B$17:$B$26,補助単価!$F$17:$F$26),"")</f>
        <v/>
      </c>
      <c r="G125" s="76" t="str">
        <f t="shared" si="8"/>
        <v/>
      </c>
      <c r="H125" s="66" t="str">
        <f t="shared" si="5"/>
        <v/>
      </c>
      <c r="I125" s="65" t="b">
        <f t="shared" si="9"/>
        <v>1</v>
      </c>
    </row>
    <row r="126" spans="1:9" ht="25" customHeight="1">
      <c r="A126" s="70" t="str">
        <f t="shared" si="7"/>
        <v/>
      </c>
      <c r="B126" s="25"/>
      <c r="C126" s="24"/>
      <c r="D126" s="24"/>
      <c r="E126" s="21"/>
      <c r="F126" s="75" t="str">
        <f>IFERROR(_xlfn.XLOOKUP(D126,補助単価!$B$17:$B$26,補助単価!$F$17:$F$26),"")</f>
        <v/>
      </c>
      <c r="G126" s="76" t="str">
        <f t="shared" si="8"/>
        <v/>
      </c>
      <c r="H126" s="66" t="str">
        <f t="shared" si="5"/>
        <v/>
      </c>
      <c r="I126" s="65" t="b">
        <f t="shared" si="9"/>
        <v>1</v>
      </c>
    </row>
    <row r="127" spans="1:9" ht="25" customHeight="1">
      <c r="A127" s="70" t="str">
        <f t="shared" si="7"/>
        <v/>
      </c>
      <c r="B127" s="25"/>
      <c r="C127" s="24"/>
      <c r="D127" s="24"/>
      <c r="E127" s="21"/>
      <c r="F127" s="75" t="str">
        <f>IFERROR(_xlfn.XLOOKUP(D127,補助単価!$B$17:$B$26,補助単価!$F$17:$F$26),"")</f>
        <v/>
      </c>
      <c r="G127" s="76" t="str">
        <f t="shared" si="8"/>
        <v/>
      </c>
      <c r="H127" s="66" t="str">
        <f t="shared" si="5"/>
        <v/>
      </c>
      <c r="I127" s="65" t="b">
        <f t="shared" si="9"/>
        <v>1</v>
      </c>
    </row>
    <row r="128" spans="1:9" ht="25" customHeight="1">
      <c r="A128" s="70" t="str">
        <f t="shared" si="7"/>
        <v/>
      </c>
      <c r="B128" s="25"/>
      <c r="C128" s="24"/>
      <c r="D128" s="24"/>
      <c r="E128" s="21"/>
      <c r="F128" s="75" t="str">
        <f>IFERROR(_xlfn.XLOOKUP(D128,補助単価!$B$17:$B$26,補助単価!$F$17:$F$26),"")</f>
        <v/>
      </c>
      <c r="G128" s="76" t="str">
        <f t="shared" si="8"/>
        <v/>
      </c>
      <c r="H128" s="66" t="str">
        <f t="shared" si="5"/>
        <v/>
      </c>
      <c r="I128" s="65" t="b">
        <f t="shared" si="9"/>
        <v>1</v>
      </c>
    </row>
    <row r="129" spans="1:9" ht="25" customHeight="1">
      <c r="A129" s="70" t="str">
        <f t="shared" si="7"/>
        <v/>
      </c>
      <c r="B129" s="25"/>
      <c r="C129" s="24"/>
      <c r="D129" s="24"/>
      <c r="E129" s="21"/>
      <c r="F129" s="75" t="str">
        <f>IFERROR(_xlfn.XLOOKUP(D129,補助単価!$B$17:$B$26,補助単価!$F$17:$F$26),"")</f>
        <v/>
      </c>
      <c r="G129" s="76" t="str">
        <f t="shared" si="8"/>
        <v/>
      </c>
      <c r="H129" s="66" t="str">
        <f t="shared" si="5"/>
        <v/>
      </c>
      <c r="I129" s="65" t="b">
        <f t="shared" si="9"/>
        <v>1</v>
      </c>
    </row>
    <row r="130" spans="1:9" ht="25" customHeight="1">
      <c r="A130" s="70" t="str">
        <f t="shared" si="7"/>
        <v/>
      </c>
      <c r="B130" s="25"/>
      <c r="C130" s="24"/>
      <c r="D130" s="24"/>
      <c r="E130" s="21"/>
      <c r="F130" s="75" t="str">
        <f>IFERROR(_xlfn.XLOOKUP(D130,補助単価!$B$17:$B$26,補助単価!$F$17:$F$26),"")</f>
        <v/>
      </c>
      <c r="G130" s="76" t="str">
        <f t="shared" si="8"/>
        <v/>
      </c>
      <c r="H130" s="66" t="str">
        <f t="shared" si="5"/>
        <v/>
      </c>
      <c r="I130" s="65" t="b">
        <f t="shared" si="9"/>
        <v>1</v>
      </c>
    </row>
    <row r="131" spans="1:9" ht="25" customHeight="1">
      <c r="A131" s="70" t="str">
        <f t="shared" si="7"/>
        <v/>
      </c>
      <c r="B131" s="25"/>
      <c r="C131" s="24"/>
      <c r="D131" s="24"/>
      <c r="E131" s="21"/>
      <c r="F131" s="75" t="str">
        <f>IFERROR(_xlfn.XLOOKUP(D131,補助単価!$B$17:$B$26,補助単価!$F$17:$F$26),"")</f>
        <v/>
      </c>
      <c r="G131" s="76" t="str">
        <f t="shared" si="8"/>
        <v/>
      </c>
      <c r="H131" s="66" t="str">
        <f t="shared" si="5"/>
        <v/>
      </c>
      <c r="I131" s="65" t="b">
        <f t="shared" si="9"/>
        <v>1</v>
      </c>
    </row>
    <row r="132" spans="1:9" ht="25" customHeight="1">
      <c r="A132" s="70" t="str">
        <f t="shared" si="7"/>
        <v/>
      </c>
      <c r="B132" s="25"/>
      <c r="C132" s="24"/>
      <c r="D132" s="24"/>
      <c r="E132" s="21"/>
      <c r="F132" s="75" t="str">
        <f>IFERROR(_xlfn.XLOOKUP(D132,補助単価!$B$17:$B$26,補助単価!$F$17:$F$26),"")</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IFERROR(_xlfn.XLOOKUP(D133,補助単価!$B$17:$B$26,補助単価!$F$17:$F$26),"")</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IFERROR(_xlfn.XLOOKUP(D134,補助単価!$B$17:$B$26,補助単価!$F$17:$F$26),"")</f>
        <v/>
      </c>
      <c r="G134" s="76" t="str">
        <f t="shared" si="13"/>
        <v/>
      </c>
      <c r="H134" s="66" t="str">
        <f t="shared" si="10"/>
        <v/>
      </c>
      <c r="I134" s="65" t="b">
        <f t="shared" si="11"/>
        <v>1</v>
      </c>
    </row>
    <row r="135" spans="1:9" ht="25" customHeight="1">
      <c r="A135" s="70" t="str">
        <f t="shared" si="12"/>
        <v/>
      </c>
      <c r="B135" s="25"/>
      <c r="C135" s="24"/>
      <c r="D135" s="24"/>
      <c r="E135" s="21"/>
      <c r="F135" s="75" t="str">
        <f>IFERROR(_xlfn.XLOOKUP(D135,補助単価!$B$17:$B$26,補助単価!$F$17:$F$26),"")</f>
        <v/>
      </c>
      <c r="G135" s="76" t="str">
        <f t="shared" si="13"/>
        <v/>
      </c>
      <c r="H135" s="66" t="str">
        <f t="shared" si="10"/>
        <v/>
      </c>
      <c r="I135" s="65" t="b">
        <f t="shared" si="11"/>
        <v>1</v>
      </c>
    </row>
    <row r="136" spans="1:9" ht="25" customHeight="1">
      <c r="A136" s="70" t="str">
        <f t="shared" si="12"/>
        <v/>
      </c>
      <c r="B136" s="25"/>
      <c r="C136" s="24"/>
      <c r="D136" s="24"/>
      <c r="E136" s="21"/>
      <c r="F136" s="75" t="str">
        <f>IFERROR(_xlfn.XLOOKUP(D136,補助単価!$B$17:$B$26,補助単価!$F$17:$F$26),"")</f>
        <v/>
      </c>
      <c r="G136" s="76" t="str">
        <f t="shared" si="13"/>
        <v/>
      </c>
      <c r="H136" s="66" t="str">
        <f t="shared" si="10"/>
        <v/>
      </c>
      <c r="I136" s="65" t="b">
        <f t="shared" si="11"/>
        <v>1</v>
      </c>
    </row>
    <row r="137" spans="1:9" ht="25" customHeight="1">
      <c r="A137" s="70" t="str">
        <f t="shared" si="12"/>
        <v/>
      </c>
      <c r="B137" s="25"/>
      <c r="C137" s="24"/>
      <c r="D137" s="24"/>
      <c r="E137" s="21"/>
      <c r="F137" s="75" t="str">
        <f>IFERROR(_xlfn.XLOOKUP(D137,補助単価!$B$17:$B$26,補助単価!$F$17:$F$26),"")</f>
        <v/>
      </c>
      <c r="G137" s="76" t="str">
        <f t="shared" si="13"/>
        <v/>
      </c>
      <c r="H137" s="66" t="str">
        <f t="shared" si="10"/>
        <v/>
      </c>
      <c r="I137" s="65" t="b">
        <f t="shared" si="11"/>
        <v>1</v>
      </c>
    </row>
    <row r="138" spans="1:9" ht="25" customHeight="1">
      <c r="A138" s="70" t="str">
        <f t="shared" si="12"/>
        <v/>
      </c>
      <c r="B138" s="25"/>
      <c r="C138" s="24"/>
      <c r="D138" s="24"/>
      <c r="E138" s="21"/>
      <c r="F138" s="75" t="str">
        <f>IFERROR(_xlfn.XLOOKUP(D138,補助単価!$B$17:$B$26,補助単価!$F$17:$F$26),"")</f>
        <v/>
      </c>
      <c r="G138" s="76" t="str">
        <f t="shared" si="13"/>
        <v/>
      </c>
      <c r="H138" s="66" t="str">
        <f t="shared" si="10"/>
        <v/>
      </c>
      <c r="I138" s="65" t="b">
        <f t="shared" si="11"/>
        <v>1</v>
      </c>
    </row>
    <row r="139" spans="1:9" ht="25" customHeight="1">
      <c r="A139" s="70" t="str">
        <f t="shared" si="12"/>
        <v/>
      </c>
      <c r="B139" s="25"/>
      <c r="C139" s="24"/>
      <c r="D139" s="24"/>
      <c r="E139" s="21"/>
      <c r="F139" s="75" t="str">
        <f>IFERROR(_xlfn.XLOOKUP(D139,補助単価!$B$17:$B$26,補助単価!$F$17:$F$26),"")</f>
        <v/>
      </c>
      <c r="G139" s="76" t="str">
        <f t="shared" si="13"/>
        <v/>
      </c>
      <c r="H139" s="66" t="str">
        <f t="shared" si="10"/>
        <v/>
      </c>
      <c r="I139" s="65" t="b">
        <f t="shared" si="11"/>
        <v>1</v>
      </c>
    </row>
    <row r="140" spans="1:9" ht="25" customHeight="1">
      <c r="A140" s="70" t="str">
        <f t="shared" si="12"/>
        <v/>
      </c>
      <c r="B140" s="25"/>
      <c r="C140" s="24"/>
      <c r="D140" s="24"/>
      <c r="E140" s="21"/>
      <c r="F140" s="75" t="str">
        <f>IFERROR(_xlfn.XLOOKUP(D140,補助単価!$B$17:$B$26,補助単価!$F$17:$F$26),"")</f>
        <v/>
      </c>
      <c r="G140" s="76" t="str">
        <f t="shared" si="13"/>
        <v/>
      </c>
      <c r="H140" s="66" t="str">
        <f t="shared" si="10"/>
        <v/>
      </c>
      <c r="I140" s="65" t="b">
        <f t="shared" si="11"/>
        <v>1</v>
      </c>
    </row>
    <row r="141" spans="1:9" ht="25" customHeight="1">
      <c r="A141" s="70" t="str">
        <f t="shared" si="12"/>
        <v/>
      </c>
      <c r="B141" s="25"/>
      <c r="C141" s="24"/>
      <c r="D141" s="24"/>
      <c r="E141" s="21"/>
      <c r="F141" s="75" t="str">
        <f>IFERROR(_xlfn.XLOOKUP(D141,補助単価!$B$17:$B$26,補助単価!$F$17:$F$26),"")</f>
        <v/>
      </c>
      <c r="G141" s="76" t="str">
        <f t="shared" si="13"/>
        <v/>
      </c>
      <c r="H141" s="66" t="str">
        <f t="shared" si="10"/>
        <v/>
      </c>
      <c r="I141" s="65" t="b">
        <f t="shared" si="11"/>
        <v>1</v>
      </c>
    </row>
    <row r="142" spans="1:9" ht="25" customHeight="1">
      <c r="A142" s="70" t="str">
        <f t="shared" si="12"/>
        <v/>
      </c>
      <c r="B142" s="25"/>
      <c r="C142" s="24"/>
      <c r="D142" s="24"/>
      <c r="E142" s="21"/>
      <c r="F142" s="75" t="str">
        <f>IFERROR(_xlfn.XLOOKUP(D142,補助単価!$B$17:$B$26,補助単価!$F$17:$F$26),"")</f>
        <v/>
      </c>
      <c r="G142" s="76" t="str">
        <f t="shared" si="13"/>
        <v/>
      </c>
      <c r="H142" s="66" t="str">
        <f t="shared" si="10"/>
        <v/>
      </c>
      <c r="I142" s="65" t="b">
        <f t="shared" si="11"/>
        <v>1</v>
      </c>
    </row>
    <row r="143" spans="1:9" ht="25" customHeight="1">
      <c r="A143" s="70" t="str">
        <f t="shared" si="12"/>
        <v/>
      </c>
      <c r="B143" s="25"/>
      <c r="C143" s="24"/>
      <c r="D143" s="24"/>
      <c r="E143" s="21"/>
      <c r="F143" s="75" t="str">
        <f>IFERROR(_xlfn.XLOOKUP(D143,補助単価!$B$17:$B$26,補助単価!$F$17:$F$26),"")</f>
        <v/>
      </c>
      <c r="G143" s="76" t="str">
        <f t="shared" si="13"/>
        <v/>
      </c>
      <c r="H143" s="66" t="str">
        <f t="shared" si="10"/>
        <v/>
      </c>
      <c r="I143" s="65" t="b">
        <f t="shared" si="11"/>
        <v>1</v>
      </c>
    </row>
    <row r="144" spans="1:9" ht="25" customHeight="1">
      <c r="A144" s="70" t="str">
        <f t="shared" si="12"/>
        <v/>
      </c>
      <c r="B144" s="25"/>
      <c r="C144" s="24"/>
      <c r="D144" s="24"/>
      <c r="E144" s="21"/>
      <c r="F144" s="75" t="str">
        <f>IFERROR(_xlfn.XLOOKUP(D144,補助単価!$B$17:$B$26,補助単価!$F$17:$F$26),"")</f>
        <v/>
      </c>
      <c r="G144" s="76" t="str">
        <f t="shared" si="13"/>
        <v/>
      </c>
      <c r="H144" s="66" t="str">
        <f t="shared" si="10"/>
        <v/>
      </c>
      <c r="I144" s="65" t="b">
        <f t="shared" si="11"/>
        <v>1</v>
      </c>
    </row>
    <row r="145" spans="1:9" ht="25" customHeight="1">
      <c r="A145" s="70" t="str">
        <f t="shared" si="12"/>
        <v/>
      </c>
      <c r="B145" s="25"/>
      <c r="C145" s="24"/>
      <c r="D145" s="24"/>
      <c r="E145" s="21"/>
      <c r="F145" s="75" t="str">
        <f>IFERROR(_xlfn.XLOOKUP(D145,補助単価!$B$17:$B$26,補助単価!$F$17:$F$26),"")</f>
        <v/>
      </c>
      <c r="G145" s="76" t="str">
        <f t="shared" si="13"/>
        <v/>
      </c>
      <c r="H145" s="66" t="str">
        <f t="shared" si="10"/>
        <v/>
      </c>
      <c r="I145" s="65" t="b">
        <f t="shared" si="11"/>
        <v>1</v>
      </c>
    </row>
    <row r="146" spans="1:9" ht="25" customHeight="1">
      <c r="A146" s="70" t="str">
        <f t="shared" si="12"/>
        <v/>
      </c>
      <c r="B146" s="25"/>
      <c r="C146" s="24"/>
      <c r="D146" s="24"/>
      <c r="E146" s="21"/>
      <c r="F146" s="75" t="str">
        <f>IFERROR(_xlfn.XLOOKUP(D146,補助単価!$B$17:$B$26,補助単価!$F$17:$F$26),"")</f>
        <v/>
      </c>
      <c r="G146" s="76" t="str">
        <f t="shared" si="13"/>
        <v/>
      </c>
      <c r="H146" s="66" t="str">
        <f t="shared" si="10"/>
        <v/>
      </c>
      <c r="I146" s="65" t="b">
        <f t="shared" si="11"/>
        <v>1</v>
      </c>
    </row>
    <row r="147" spans="1:9" ht="25" customHeight="1">
      <c r="A147" s="70" t="str">
        <f t="shared" si="12"/>
        <v/>
      </c>
      <c r="B147" s="25"/>
      <c r="C147" s="24"/>
      <c r="D147" s="24"/>
      <c r="E147" s="21"/>
      <c r="F147" s="75" t="str">
        <f>IFERROR(_xlfn.XLOOKUP(D147,補助単価!$B$17:$B$26,補助単価!$F$17:$F$26),"")</f>
        <v/>
      </c>
      <c r="G147" s="76" t="str">
        <f t="shared" si="13"/>
        <v/>
      </c>
      <c r="H147" s="66" t="str">
        <f t="shared" si="10"/>
        <v/>
      </c>
      <c r="I147" s="65" t="b">
        <f t="shared" si="11"/>
        <v>1</v>
      </c>
    </row>
    <row r="148" spans="1:9" ht="25" customHeight="1">
      <c r="A148" s="70" t="str">
        <f t="shared" si="12"/>
        <v/>
      </c>
      <c r="B148" s="25"/>
      <c r="C148" s="24"/>
      <c r="D148" s="24"/>
      <c r="E148" s="21"/>
      <c r="F148" s="75" t="str">
        <f>IFERROR(_xlfn.XLOOKUP(D148,補助単価!$B$17:$B$26,補助単価!$F$17:$F$26),"")</f>
        <v/>
      </c>
      <c r="G148" s="76" t="str">
        <f t="shared" si="13"/>
        <v/>
      </c>
      <c r="H148" s="66" t="str">
        <f t="shared" si="10"/>
        <v/>
      </c>
      <c r="I148" s="65" t="b">
        <f t="shared" si="11"/>
        <v>1</v>
      </c>
    </row>
    <row r="149" spans="1:9" ht="25" customHeight="1">
      <c r="A149" s="70" t="str">
        <f t="shared" si="12"/>
        <v/>
      </c>
      <c r="B149" s="25"/>
      <c r="C149" s="24"/>
      <c r="D149" s="24"/>
      <c r="E149" s="21"/>
      <c r="F149" s="75" t="str">
        <f>IFERROR(_xlfn.XLOOKUP(D149,補助単価!$B$17:$B$26,補助単価!$F$17:$F$26),"")</f>
        <v/>
      </c>
      <c r="G149" s="76" t="str">
        <f t="shared" si="13"/>
        <v/>
      </c>
      <c r="H149" s="66" t="str">
        <f t="shared" si="10"/>
        <v/>
      </c>
      <c r="I149" s="65" t="b">
        <f t="shared" si="11"/>
        <v>1</v>
      </c>
    </row>
  </sheetData>
  <sheetProtection algorithmName="SHA-512" hashValue="IPmjgEXWNfKdTjgaFG+a7lauKDRfl9hrbNqSBWFabTA8D5keUUvyoEHlBz6f1AxH4N7JUrO4JpYWgciYWcF8pg==" saltValue="7QMpJ5PjPvTtTDrB9nyRKA==" spinCount="100000" sheet="1" selectLockedCells="1"/>
  <mergeCells count="2">
    <mergeCell ref="B2:D2"/>
    <mergeCell ref="J11:K11"/>
  </mergeCells>
  <phoneticPr fontId="2"/>
  <conditionalFormatting sqref="A3:G149">
    <cfRule type="expression" dxfId="5" priority="2">
      <formula>$I3=FALSE</formula>
    </cfRule>
  </conditionalFormatting>
  <conditionalFormatting sqref="A2:XFD1048576 A1:F1 H1:XFD1">
    <cfRule type="expression" dxfId="4"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A521269-580A-49EB-8D80-0C648C1CC948}"/>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86F3F49A-1144-4CD8-825C-CDA81596C1C5}">
      <formula1>AND(LENB(E39:G39)=LEN(E39:G39))</formula1>
    </dataValidation>
    <dataValidation imeMode="on" allowBlank="1" showInputMessage="1" showErrorMessage="1" sqref="C4:C149" xr:uid="{263BC298-7898-42AD-BC8E-3181D6E17DAA}"/>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B12386E7-308C-46F7-B68D-804E5CA5D304}">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D2BA7AB-55A9-48EC-8A61-E305F447C97F}">
      <formula1>AND(LENB(E4:G4)=LEN(E4:G4))</formula1>
    </dataValidation>
    <dataValidation type="custom" allowBlank="1" showInputMessage="1" showErrorMessage="1" sqref="H4:H149" xr:uid="{7C06814A-8AD3-4308-82DD-4AF8A619841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AB8DF36D-9633-4425-9095-88858FE7296F}">
          <x14:formula1>
            <xm:f>補助単価!$B$17:$B$26</xm:f>
          </x14:formula1>
          <xm:sqref>D4:D149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EAAF-F311-4A55-9902-1B0FA0D0D16F}">
  <sheetPr>
    <pageSetUpPr fitToPage="1"/>
  </sheetPr>
  <dimension ref="A1:L149"/>
  <sheetViews>
    <sheetView view="pageBreakPreview" zoomScale="60" zoomScaleNormal="100" workbookViewId="0"/>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202</v>
      </c>
      <c r="B1" s="81"/>
      <c r="C1" s="45"/>
      <c r="D1" s="65"/>
      <c r="E1" s="65"/>
      <c r="F1" s="65"/>
      <c r="G1" s="146" t="str">
        <f>HYPERLINK("#目次・記入上の注意!A1","目次に戻る")</f>
        <v>目次に戻る</v>
      </c>
      <c r="H1" s="66"/>
      <c r="I1" s="65"/>
    </row>
    <row r="2" spans="1:12">
      <c r="A2" s="68"/>
      <c r="B2" s="257" t="s">
        <v>75</v>
      </c>
      <c r="C2" s="257"/>
      <c r="D2" s="257"/>
      <c r="E2" s="69"/>
      <c r="F2" s="69"/>
      <c r="G2" s="69"/>
      <c r="H2" s="66"/>
      <c r="I2" s="65"/>
    </row>
    <row r="3" spans="1:12" s="74" customFormat="1" ht="26">
      <c r="A3" s="70" t="s">
        <v>31</v>
      </c>
      <c r="B3" s="70" t="s">
        <v>27</v>
      </c>
      <c r="C3" s="71" t="s">
        <v>28</v>
      </c>
      <c r="D3" s="70" t="s">
        <v>29</v>
      </c>
      <c r="E3" s="72" t="s">
        <v>72</v>
      </c>
      <c r="F3" s="72" t="s">
        <v>117</v>
      </c>
      <c r="G3" s="70" t="s">
        <v>30</v>
      </c>
      <c r="H3" s="66" t="s">
        <v>32</v>
      </c>
      <c r="I3" s="73" t="s">
        <v>33</v>
      </c>
    </row>
    <row r="4" spans="1:12" ht="25" customHeight="1">
      <c r="A4" s="70" t="str">
        <f>IF(G4="","",IF(G4=0,"",1))</f>
        <v/>
      </c>
      <c r="B4" s="25"/>
      <c r="C4" s="24"/>
      <c r="D4" s="24"/>
      <c r="E4" s="21"/>
      <c r="F4" s="75" t="str">
        <f>IFERROR(_xlfn.XLOOKUP(D4,補助単価!$B$11:$B$16,補助単価!$E$11:$E$16),"")</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IFERROR(_xlfn.XLOOKUP(D5,補助単価!$B$11:$B$16,補助単価!$E$11:$E$16),"")</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IFERROR(_xlfn.XLOOKUP(D6,補助単価!$B$11:$B$16,補助単価!$E$11:$E$16),"")</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IFERROR(_xlfn.XLOOKUP(D7,補助単価!$B$11:$B$16,補助単価!$E$11:$E$16),"")</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IFERROR(_xlfn.XLOOKUP(D8,補助単価!$B$11:$B$16,補助単価!$E$11:$E$16),"")</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IFERROR(_xlfn.XLOOKUP(D9,補助単価!$B$11:$B$16,補助単価!$E$11:$E$16),"")</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IFERROR(_xlfn.XLOOKUP(D10,補助単価!$B$11:$B$16,補助単価!$E$11:$E$16),"")</f>
        <v/>
      </c>
      <c r="G10" s="76" t="str">
        <f t="shared" si="3"/>
        <v/>
      </c>
      <c r="H10" s="66" t="str">
        <f t="shared" si="0"/>
        <v/>
      </c>
      <c r="I10" s="65" t="b">
        <f t="shared" si="1"/>
        <v>1</v>
      </c>
      <c r="J10" s="87" t="s">
        <v>159</v>
      </c>
      <c r="K10" s="89" t="str">
        <f>IF(AND(COUNTIF(D:D,"")=COUNTIF(F:F,"")),"無","有")</f>
        <v>無</v>
      </c>
      <c r="L10" s="89" t="str">
        <f>IF(K10="有","×","○")</f>
        <v>○</v>
      </c>
    </row>
    <row r="11" spans="1:12" ht="25" customHeight="1">
      <c r="A11" s="70" t="str">
        <f t="shared" si="2"/>
        <v/>
      </c>
      <c r="B11" s="25"/>
      <c r="C11" s="24"/>
      <c r="D11" s="24"/>
      <c r="E11" s="21"/>
      <c r="F11" s="75" t="str">
        <f>IFERROR(_xlfn.XLOOKUP(D11,補助単価!$B$11:$B$16,補助単価!$E$11:$E$16),"")</f>
        <v/>
      </c>
      <c r="G11" s="76" t="str">
        <f t="shared" si="3"/>
        <v/>
      </c>
      <c r="H11" s="66" t="str">
        <f t="shared" si="0"/>
        <v/>
      </c>
      <c r="I11" s="65" t="b">
        <f t="shared" si="1"/>
        <v>1</v>
      </c>
      <c r="J11" s="258" t="s">
        <v>163</v>
      </c>
      <c r="K11" s="259"/>
      <c r="L11" s="89" t="str">
        <f>IF(COUNTIF(L6:L10,"×")&gt;0,"×","○")</f>
        <v>○</v>
      </c>
    </row>
    <row r="12" spans="1:12" ht="25" customHeight="1">
      <c r="A12" s="70" t="str">
        <f t="shared" si="2"/>
        <v/>
      </c>
      <c r="B12" s="25"/>
      <c r="C12" s="24"/>
      <c r="D12" s="24"/>
      <c r="E12" s="21"/>
      <c r="F12" s="75" t="str">
        <f>IFERROR(_xlfn.XLOOKUP(D12,補助単価!$B$11:$B$16,補助単価!$E$11:$E$16),"")</f>
        <v/>
      </c>
      <c r="G12" s="76" t="str">
        <f t="shared" si="3"/>
        <v/>
      </c>
      <c r="H12" s="66" t="str">
        <f t="shared" si="0"/>
        <v/>
      </c>
      <c r="I12" s="65" t="b">
        <f t="shared" si="1"/>
        <v>1</v>
      </c>
    </row>
    <row r="13" spans="1:12" ht="25" customHeight="1">
      <c r="A13" s="70" t="str">
        <f t="shared" si="2"/>
        <v/>
      </c>
      <c r="B13" s="25"/>
      <c r="C13" s="24"/>
      <c r="D13" s="24"/>
      <c r="E13" s="21"/>
      <c r="F13" s="75" t="str">
        <f>IFERROR(_xlfn.XLOOKUP(D13,補助単価!$B$11:$B$16,補助単価!$E$11:$E$16),"")</f>
        <v/>
      </c>
      <c r="G13" s="76" t="str">
        <f t="shared" si="3"/>
        <v/>
      </c>
      <c r="H13" s="66" t="str">
        <f t="shared" si="0"/>
        <v/>
      </c>
      <c r="I13" s="65" t="b">
        <f t="shared" si="1"/>
        <v>1</v>
      </c>
    </row>
    <row r="14" spans="1:12" ht="25" customHeight="1">
      <c r="A14" s="70" t="str">
        <f t="shared" si="2"/>
        <v/>
      </c>
      <c r="B14" s="25"/>
      <c r="C14" s="24"/>
      <c r="D14" s="24"/>
      <c r="E14" s="21"/>
      <c r="F14" s="75" t="str">
        <f>IFERROR(_xlfn.XLOOKUP(D14,補助単価!$B$11:$B$16,補助単価!$E$11:$E$16),"")</f>
        <v/>
      </c>
      <c r="G14" s="76" t="str">
        <f t="shared" si="3"/>
        <v/>
      </c>
      <c r="H14" s="66" t="str">
        <f t="shared" si="0"/>
        <v/>
      </c>
      <c r="I14" s="65" t="b">
        <f t="shared" si="1"/>
        <v>1</v>
      </c>
    </row>
    <row r="15" spans="1:12" ht="25" customHeight="1">
      <c r="A15" s="70" t="str">
        <f t="shared" si="2"/>
        <v/>
      </c>
      <c r="B15" s="25"/>
      <c r="C15" s="24"/>
      <c r="D15" s="24"/>
      <c r="E15" s="21"/>
      <c r="F15" s="75" t="str">
        <f>IFERROR(_xlfn.XLOOKUP(D15,補助単価!$B$11:$B$16,補助単価!$E$11:$E$16),"")</f>
        <v/>
      </c>
      <c r="G15" s="76" t="str">
        <f t="shared" si="3"/>
        <v/>
      </c>
      <c r="H15" s="66" t="str">
        <f t="shared" si="0"/>
        <v/>
      </c>
      <c r="I15" s="65" t="b">
        <f t="shared" si="1"/>
        <v>1</v>
      </c>
    </row>
    <row r="16" spans="1:12" ht="25" customHeight="1">
      <c r="A16" s="70" t="str">
        <f t="shared" si="2"/>
        <v/>
      </c>
      <c r="B16" s="25"/>
      <c r="C16" s="24"/>
      <c r="D16" s="24"/>
      <c r="E16" s="21"/>
      <c r="F16" s="75" t="str">
        <f>IFERROR(_xlfn.XLOOKUP(D16,補助単価!$B$11:$B$16,補助単価!$E$11:$E$16),"")</f>
        <v/>
      </c>
      <c r="G16" s="76" t="str">
        <f t="shared" si="3"/>
        <v/>
      </c>
      <c r="H16" s="66" t="str">
        <f t="shared" si="0"/>
        <v/>
      </c>
      <c r="I16" s="65" t="b">
        <f t="shared" si="1"/>
        <v>1</v>
      </c>
    </row>
    <row r="17" spans="1:9" ht="25" customHeight="1">
      <c r="A17" s="70" t="str">
        <f t="shared" si="2"/>
        <v/>
      </c>
      <c r="B17" s="25"/>
      <c r="C17" s="24"/>
      <c r="D17" s="24"/>
      <c r="E17" s="21"/>
      <c r="F17" s="75" t="str">
        <f>IFERROR(_xlfn.XLOOKUP(D17,補助単価!$B$11:$B$16,補助単価!$E$11:$E$16),"")</f>
        <v/>
      </c>
      <c r="G17" s="76" t="str">
        <f t="shared" si="3"/>
        <v/>
      </c>
      <c r="H17" s="66" t="str">
        <f t="shared" si="0"/>
        <v/>
      </c>
      <c r="I17" s="65" t="b">
        <f t="shared" si="1"/>
        <v>1</v>
      </c>
    </row>
    <row r="18" spans="1:9" ht="25" customHeight="1">
      <c r="A18" s="70" t="str">
        <f t="shared" si="2"/>
        <v/>
      </c>
      <c r="B18" s="25"/>
      <c r="C18" s="24"/>
      <c r="D18" s="24"/>
      <c r="E18" s="21"/>
      <c r="F18" s="75" t="str">
        <f>IFERROR(_xlfn.XLOOKUP(D18,補助単価!$B$11:$B$16,補助単価!$E$11:$E$16),"")</f>
        <v/>
      </c>
      <c r="G18" s="76" t="str">
        <f t="shared" si="3"/>
        <v/>
      </c>
      <c r="H18" s="66" t="str">
        <f t="shared" si="0"/>
        <v/>
      </c>
      <c r="I18" s="65" t="b">
        <f t="shared" si="1"/>
        <v>1</v>
      </c>
    </row>
    <row r="19" spans="1:9" ht="25" customHeight="1">
      <c r="A19" s="70" t="str">
        <f t="shared" si="2"/>
        <v/>
      </c>
      <c r="B19" s="25"/>
      <c r="C19" s="24"/>
      <c r="D19" s="24"/>
      <c r="E19" s="21"/>
      <c r="F19" s="75" t="str">
        <f>IFERROR(_xlfn.XLOOKUP(D19,補助単価!$B$11:$B$16,補助単価!$E$11:$E$16),"")</f>
        <v/>
      </c>
      <c r="G19" s="76" t="str">
        <f t="shared" si="3"/>
        <v/>
      </c>
      <c r="H19" s="66" t="str">
        <f t="shared" si="0"/>
        <v/>
      </c>
      <c r="I19" s="65" t="b">
        <f t="shared" si="1"/>
        <v>1</v>
      </c>
    </row>
    <row r="20" spans="1:9" ht="25" customHeight="1">
      <c r="A20" s="70" t="str">
        <f t="shared" si="2"/>
        <v/>
      </c>
      <c r="B20" s="25"/>
      <c r="C20" s="24"/>
      <c r="D20" s="24"/>
      <c r="E20" s="21"/>
      <c r="F20" s="75" t="str">
        <f>IFERROR(_xlfn.XLOOKUP(D20,補助単価!$B$11:$B$16,補助単価!$E$11:$E$16),"")</f>
        <v/>
      </c>
      <c r="G20" s="76" t="str">
        <f t="shared" si="3"/>
        <v/>
      </c>
      <c r="H20" s="66" t="str">
        <f t="shared" si="0"/>
        <v/>
      </c>
      <c r="I20" s="65" t="b">
        <f t="shared" si="1"/>
        <v>1</v>
      </c>
    </row>
    <row r="21" spans="1:9" ht="25" customHeight="1">
      <c r="A21" s="70" t="str">
        <f t="shared" si="2"/>
        <v/>
      </c>
      <c r="B21" s="25"/>
      <c r="C21" s="24"/>
      <c r="D21" s="24"/>
      <c r="E21" s="21"/>
      <c r="F21" s="75" t="str">
        <f>IFERROR(_xlfn.XLOOKUP(D21,補助単価!$B$11:$B$16,補助単価!$E$11:$E$16),"")</f>
        <v/>
      </c>
      <c r="G21" s="76" t="str">
        <f t="shared" si="3"/>
        <v/>
      </c>
      <c r="H21" s="66" t="str">
        <f t="shared" si="0"/>
        <v/>
      </c>
      <c r="I21" s="65" t="b">
        <f t="shared" si="1"/>
        <v>1</v>
      </c>
    </row>
    <row r="22" spans="1:9" ht="25" customHeight="1">
      <c r="A22" s="70" t="str">
        <f t="shared" si="2"/>
        <v/>
      </c>
      <c r="B22" s="25"/>
      <c r="C22" s="24"/>
      <c r="D22" s="24"/>
      <c r="E22" s="21"/>
      <c r="F22" s="75" t="str">
        <f>IFERROR(_xlfn.XLOOKUP(D22,補助単価!$B$11:$B$16,補助単価!$E$11:$E$16),"")</f>
        <v/>
      </c>
      <c r="G22" s="76" t="str">
        <f t="shared" si="3"/>
        <v/>
      </c>
      <c r="H22" s="66" t="str">
        <f t="shared" si="0"/>
        <v/>
      </c>
      <c r="I22" s="65" t="b">
        <f t="shared" si="1"/>
        <v>1</v>
      </c>
    </row>
    <row r="23" spans="1:9" ht="25" customHeight="1">
      <c r="A23" s="70" t="str">
        <f t="shared" si="2"/>
        <v/>
      </c>
      <c r="B23" s="25"/>
      <c r="C23" s="24"/>
      <c r="D23" s="24"/>
      <c r="E23" s="21"/>
      <c r="F23" s="75" t="str">
        <f>IFERROR(_xlfn.XLOOKUP(D23,補助単価!$B$11:$B$16,補助単価!$E$11:$E$16),"")</f>
        <v/>
      </c>
      <c r="G23" s="76" t="str">
        <f t="shared" si="3"/>
        <v/>
      </c>
      <c r="H23" s="66" t="str">
        <f t="shared" si="0"/>
        <v/>
      </c>
      <c r="I23" s="65" t="b">
        <f t="shared" si="1"/>
        <v>1</v>
      </c>
    </row>
    <row r="24" spans="1:9" ht="25" customHeight="1">
      <c r="A24" s="70" t="str">
        <f t="shared" si="2"/>
        <v/>
      </c>
      <c r="B24" s="25"/>
      <c r="C24" s="24"/>
      <c r="D24" s="24"/>
      <c r="E24" s="21"/>
      <c r="F24" s="75" t="str">
        <f>IFERROR(_xlfn.XLOOKUP(D24,補助単価!$B$11:$B$16,補助単価!$E$11:$E$16),"")</f>
        <v/>
      </c>
      <c r="G24" s="76" t="str">
        <f t="shared" si="3"/>
        <v/>
      </c>
      <c r="H24" s="66" t="str">
        <f t="shared" si="0"/>
        <v/>
      </c>
      <c r="I24" s="65" t="b">
        <f t="shared" si="1"/>
        <v>1</v>
      </c>
    </row>
    <row r="25" spans="1:9" ht="25" customHeight="1">
      <c r="A25" s="70" t="str">
        <f t="shared" si="2"/>
        <v/>
      </c>
      <c r="B25" s="25"/>
      <c r="C25" s="24"/>
      <c r="D25" s="24"/>
      <c r="E25" s="21"/>
      <c r="F25" s="75" t="str">
        <f>IFERROR(_xlfn.XLOOKUP(D25,補助単価!$B$11:$B$16,補助単価!$E$11:$E$16),"")</f>
        <v/>
      </c>
      <c r="G25" s="76" t="str">
        <f t="shared" si="3"/>
        <v/>
      </c>
      <c r="H25" s="66" t="str">
        <f t="shared" si="0"/>
        <v/>
      </c>
      <c r="I25" s="65" t="b">
        <f t="shared" si="1"/>
        <v>1</v>
      </c>
    </row>
    <row r="26" spans="1:9" ht="25" customHeight="1">
      <c r="A26" s="70" t="str">
        <f t="shared" si="2"/>
        <v/>
      </c>
      <c r="B26" s="25"/>
      <c r="C26" s="24"/>
      <c r="D26" s="24"/>
      <c r="E26" s="21"/>
      <c r="F26" s="75" t="str">
        <f>IFERROR(_xlfn.XLOOKUP(D26,補助単価!$B$11:$B$16,補助単価!$E$11:$E$16),"")</f>
        <v/>
      </c>
      <c r="G26" s="76" t="str">
        <f t="shared" si="3"/>
        <v/>
      </c>
      <c r="H26" s="66" t="str">
        <f t="shared" si="0"/>
        <v/>
      </c>
      <c r="I26" s="65" t="b">
        <f t="shared" si="1"/>
        <v>1</v>
      </c>
    </row>
    <row r="27" spans="1:9" ht="25" customHeight="1">
      <c r="A27" s="70" t="str">
        <f t="shared" si="2"/>
        <v/>
      </c>
      <c r="B27" s="25"/>
      <c r="C27" s="24"/>
      <c r="D27" s="24"/>
      <c r="E27" s="21"/>
      <c r="F27" s="75" t="str">
        <f>IFERROR(_xlfn.XLOOKUP(D27,補助単価!$B$11:$B$16,補助単価!$E$11:$E$16),"")</f>
        <v/>
      </c>
      <c r="G27" s="76" t="str">
        <f t="shared" si="3"/>
        <v/>
      </c>
      <c r="H27" s="66" t="str">
        <f t="shared" si="0"/>
        <v/>
      </c>
      <c r="I27" s="65" t="b">
        <f t="shared" si="1"/>
        <v>1</v>
      </c>
    </row>
    <row r="28" spans="1:9" ht="25" customHeight="1">
      <c r="A28" s="70" t="str">
        <f t="shared" si="2"/>
        <v/>
      </c>
      <c r="B28" s="25"/>
      <c r="C28" s="24"/>
      <c r="D28" s="24"/>
      <c r="E28" s="21"/>
      <c r="F28" s="75" t="str">
        <f>IFERROR(_xlfn.XLOOKUP(D28,補助単価!$B$11:$B$16,補助単価!$E$11:$E$16),"")</f>
        <v/>
      </c>
      <c r="G28" s="76" t="str">
        <f t="shared" si="3"/>
        <v/>
      </c>
      <c r="H28" s="66" t="str">
        <f t="shared" si="0"/>
        <v/>
      </c>
      <c r="I28" s="65" t="b">
        <f t="shared" si="1"/>
        <v>1</v>
      </c>
    </row>
    <row r="29" spans="1:9" ht="25" customHeight="1">
      <c r="A29" s="70" t="str">
        <f t="shared" si="2"/>
        <v/>
      </c>
      <c r="B29" s="25"/>
      <c r="C29" s="24"/>
      <c r="D29" s="24"/>
      <c r="E29" s="21"/>
      <c r="F29" s="75" t="str">
        <f>IFERROR(_xlfn.XLOOKUP(D29,補助単価!$B$11:$B$16,補助単価!$E$11:$E$16),"")</f>
        <v/>
      </c>
      <c r="G29" s="76" t="str">
        <f t="shared" si="3"/>
        <v/>
      </c>
      <c r="H29" s="66" t="str">
        <f t="shared" si="0"/>
        <v/>
      </c>
      <c r="I29" s="65" t="b">
        <f t="shared" si="1"/>
        <v>1</v>
      </c>
    </row>
    <row r="30" spans="1:9" ht="25" customHeight="1">
      <c r="A30" s="70" t="str">
        <f t="shared" si="2"/>
        <v/>
      </c>
      <c r="B30" s="25"/>
      <c r="C30" s="24"/>
      <c r="D30" s="24"/>
      <c r="E30" s="21"/>
      <c r="F30" s="75" t="str">
        <f>IFERROR(_xlfn.XLOOKUP(D30,補助単価!$B$11:$B$16,補助単価!$E$11:$E$16),"")</f>
        <v/>
      </c>
      <c r="G30" s="76" t="str">
        <f t="shared" si="3"/>
        <v/>
      </c>
      <c r="H30" s="66" t="str">
        <f t="shared" si="0"/>
        <v/>
      </c>
      <c r="I30" s="65" t="b">
        <f t="shared" si="1"/>
        <v>1</v>
      </c>
    </row>
    <row r="31" spans="1:9" ht="25" customHeight="1">
      <c r="A31" s="70" t="str">
        <f t="shared" si="2"/>
        <v/>
      </c>
      <c r="B31" s="25"/>
      <c r="C31" s="24"/>
      <c r="D31" s="24"/>
      <c r="E31" s="21"/>
      <c r="F31" s="75" t="str">
        <f>IFERROR(_xlfn.XLOOKUP(D31,補助単価!$B$11:$B$16,補助単価!$E$11:$E$16),"")</f>
        <v/>
      </c>
      <c r="G31" s="76" t="str">
        <f t="shared" si="3"/>
        <v/>
      </c>
      <c r="H31" s="66" t="str">
        <f t="shared" si="0"/>
        <v/>
      </c>
      <c r="I31" s="65" t="b">
        <f t="shared" si="1"/>
        <v>1</v>
      </c>
    </row>
    <row r="32" spans="1:9" ht="25" customHeight="1">
      <c r="A32" s="70" t="str">
        <f t="shared" si="2"/>
        <v/>
      </c>
      <c r="B32" s="25"/>
      <c r="C32" s="24"/>
      <c r="D32" s="24"/>
      <c r="E32" s="21"/>
      <c r="F32" s="75" t="str">
        <f>IFERROR(_xlfn.XLOOKUP(D32,補助単価!$B$11:$B$16,補助単価!$E$11:$E$16),"")</f>
        <v/>
      </c>
      <c r="G32" s="76" t="str">
        <f t="shared" si="3"/>
        <v/>
      </c>
      <c r="H32" s="66" t="str">
        <f t="shared" si="0"/>
        <v/>
      </c>
      <c r="I32" s="65" t="b">
        <f t="shared" si="1"/>
        <v>1</v>
      </c>
    </row>
    <row r="33" spans="1:9" ht="25" customHeight="1">
      <c r="A33" s="70" t="str">
        <f t="shared" si="2"/>
        <v/>
      </c>
      <c r="B33" s="25"/>
      <c r="C33" s="24"/>
      <c r="D33" s="24"/>
      <c r="E33" s="21"/>
      <c r="F33" s="75" t="str">
        <f>IFERROR(_xlfn.XLOOKUP(D33,補助単価!$B$11:$B$16,補助単価!$E$11:$E$16),"")</f>
        <v/>
      </c>
      <c r="G33" s="76" t="str">
        <f t="shared" si="3"/>
        <v/>
      </c>
      <c r="H33" s="66" t="str">
        <f t="shared" si="0"/>
        <v/>
      </c>
      <c r="I33" s="65" t="b">
        <f t="shared" si="1"/>
        <v>1</v>
      </c>
    </row>
    <row r="34" spans="1:9" ht="25" customHeight="1">
      <c r="A34" s="70" t="str">
        <f t="shared" si="2"/>
        <v/>
      </c>
      <c r="B34" s="25"/>
      <c r="C34" s="24"/>
      <c r="D34" s="24"/>
      <c r="E34" s="21"/>
      <c r="F34" s="75" t="str">
        <f>IFERROR(_xlfn.XLOOKUP(D34,補助単価!$B$11:$B$16,補助単価!$E$11:$E$16),"")</f>
        <v/>
      </c>
      <c r="G34" s="76" t="str">
        <f t="shared" si="3"/>
        <v/>
      </c>
      <c r="H34" s="66" t="str">
        <f t="shared" si="0"/>
        <v/>
      </c>
      <c r="I34" s="65" t="b">
        <f t="shared" si="1"/>
        <v>1</v>
      </c>
    </row>
    <row r="35" spans="1:9" ht="25" customHeight="1">
      <c r="A35" s="70" t="str">
        <f t="shared" si="2"/>
        <v/>
      </c>
      <c r="B35" s="25"/>
      <c r="C35" s="24"/>
      <c r="D35" s="24"/>
      <c r="E35" s="21"/>
      <c r="F35" s="75" t="str">
        <f>IFERROR(_xlfn.XLOOKUP(D35,補助単価!$B$11:$B$16,補助単価!$E$11:$E$16),"")</f>
        <v/>
      </c>
      <c r="G35" s="76" t="str">
        <f t="shared" si="3"/>
        <v/>
      </c>
      <c r="H35" s="66" t="str">
        <f t="shared" si="0"/>
        <v/>
      </c>
      <c r="I35" s="65" t="b">
        <f t="shared" si="1"/>
        <v>1</v>
      </c>
    </row>
    <row r="36" spans="1:9" ht="25" customHeight="1">
      <c r="A36" s="70" t="str">
        <f t="shared" si="2"/>
        <v/>
      </c>
      <c r="B36" s="25"/>
      <c r="C36" s="24"/>
      <c r="D36" s="24"/>
      <c r="E36" s="21"/>
      <c r="F36" s="75" t="str">
        <f>IFERROR(_xlfn.XLOOKUP(D36,補助単価!$B$11:$B$16,補助単価!$E$11:$E$16),"")</f>
        <v/>
      </c>
      <c r="G36" s="76" t="str">
        <f t="shared" si="3"/>
        <v/>
      </c>
      <c r="H36" s="66" t="str">
        <f t="shared" si="0"/>
        <v/>
      </c>
      <c r="I36" s="65" t="b">
        <f t="shared" ref="I36:I67" si="4">IF(H36="",TRUE,COUNTIF(H:H,H36)=1)</f>
        <v>1</v>
      </c>
    </row>
    <row r="37" spans="1:9" ht="25" customHeight="1">
      <c r="A37" s="70" t="str">
        <f t="shared" si="2"/>
        <v/>
      </c>
      <c r="B37" s="25"/>
      <c r="C37" s="24"/>
      <c r="D37" s="24"/>
      <c r="E37" s="21"/>
      <c r="F37" s="75" t="str">
        <f>IFERROR(_xlfn.XLOOKUP(D37,補助単価!$B$11:$B$16,補助単価!$E$11:$E$16),"")</f>
        <v/>
      </c>
      <c r="G37" s="76" t="str">
        <f t="shared" si="3"/>
        <v/>
      </c>
      <c r="H37" s="66" t="str">
        <f t="shared" si="0"/>
        <v/>
      </c>
      <c r="I37" s="65" t="b">
        <f t="shared" si="4"/>
        <v>1</v>
      </c>
    </row>
    <row r="38" spans="1:9" ht="25" customHeight="1">
      <c r="A38" s="70" t="str">
        <f t="shared" si="2"/>
        <v/>
      </c>
      <c r="B38" s="25"/>
      <c r="C38" s="24"/>
      <c r="D38" s="24"/>
      <c r="E38" s="21"/>
      <c r="F38" s="75" t="str">
        <f>IFERROR(_xlfn.XLOOKUP(D38,補助単価!$B$11:$B$16,補助単価!$E$11:$E$16),"")</f>
        <v/>
      </c>
      <c r="G38" s="76" t="str">
        <f t="shared" si="3"/>
        <v/>
      </c>
      <c r="H38" s="66" t="str">
        <f t="shared" si="0"/>
        <v/>
      </c>
      <c r="I38" s="65" t="b">
        <f t="shared" si="4"/>
        <v>1</v>
      </c>
    </row>
    <row r="39" spans="1:9" ht="25" customHeight="1">
      <c r="A39" s="70" t="str">
        <f t="shared" si="2"/>
        <v/>
      </c>
      <c r="B39" s="25"/>
      <c r="C39" s="24"/>
      <c r="D39" s="24"/>
      <c r="E39" s="21"/>
      <c r="F39" s="75" t="str">
        <f>IFERROR(_xlfn.XLOOKUP(D39,補助単価!$B$11:$B$16,補助単価!$E$11:$E$16),"")</f>
        <v/>
      </c>
      <c r="G39" s="76" t="str">
        <f t="shared" si="3"/>
        <v/>
      </c>
      <c r="H39" s="66" t="str">
        <f t="shared" si="0"/>
        <v/>
      </c>
      <c r="I39" s="65" t="b">
        <f t="shared" si="4"/>
        <v>1</v>
      </c>
    </row>
    <row r="40" spans="1:9" ht="25" customHeight="1">
      <c r="A40" s="70" t="str">
        <f t="shared" si="2"/>
        <v/>
      </c>
      <c r="B40" s="25"/>
      <c r="C40" s="24"/>
      <c r="D40" s="24"/>
      <c r="E40" s="21"/>
      <c r="F40" s="75" t="str">
        <f>IFERROR(_xlfn.XLOOKUP(D40,補助単価!$B$11:$B$16,補助単価!$E$11:$E$16),"")</f>
        <v/>
      </c>
      <c r="G40" s="76" t="str">
        <f t="shared" si="3"/>
        <v/>
      </c>
      <c r="H40" s="66" t="str">
        <f t="shared" si="0"/>
        <v/>
      </c>
      <c r="I40" s="65" t="b">
        <f t="shared" si="4"/>
        <v>1</v>
      </c>
    </row>
    <row r="41" spans="1:9" ht="25" customHeight="1">
      <c r="A41" s="70" t="str">
        <f t="shared" si="2"/>
        <v/>
      </c>
      <c r="B41" s="25"/>
      <c r="C41" s="24"/>
      <c r="D41" s="24"/>
      <c r="E41" s="21"/>
      <c r="F41" s="75" t="str">
        <f>IFERROR(_xlfn.XLOOKUP(D41,補助単価!$B$11:$B$16,補助単価!$E$11:$E$16),"")</f>
        <v/>
      </c>
      <c r="G41" s="76" t="str">
        <f t="shared" si="3"/>
        <v/>
      </c>
      <c r="H41" s="66" t="str">
        <f t="shared" si="0"/>
        <v/>
      </c>
      <c r="I41" s="65" t="b">
        <f t="shared" si="4"/>
        <v>1</v>
      </c>
    </row>
    <row r="42" spans="1:9" ht="25" customHeight="1">
      <c r="A42" s="70" t="str">
        <f t="shared" si="2"/>
        <v/>
      </c>
      <c r="B42" s="25"/>
      <c r="C42" s="24"/>
      <c r="D42" s="24"/>
      <c r="E42" s="21"/>
      <c r="F42" s="75" t="str">
        <f>IFERROR(_xlfn.XLOOKUP(D42,補助単価!$B$11:$B$16,補助単価!$E$11:$E$16),"")</f>
        <v/>
      </c>
      <c r="G42" s="76" t="str">
        <f t="shared" si="3"/>
        <v/>
      </c>
      <c r="H42" s="66" t="str">
        <f t="shared" si="0"/>
        <v/>
      </c>
      <c r="I42" s="65" t="b">
        <f t="shared" si="4"/>
        <v>1</v>
      </c>
    </row>
    <row r="43" spans="1:9" ht="25" customHeight="1">
      <c r="A43" s="70" t="str">
        <f t="shared" si="2"/>
        <v/>
      </c>
      <c r="B43" s="25"/>
      <c r="C43" s="24"/>
      <c r="D43" s="24"/>
      <c r="E43" s="21"/>
      <c r="F43" s="75" t="str">
        <f>IFERROR(_xlfn.XLOOKUP(D43,補助単価!$B$11:$B$16,補助単価!$E$11:$E$16),"")</f>
        <v/>
      </c>
      <c r="G43" s="76" t="str">
        <f t="shared" si="3"/>
        <v/>
      </c>
      <c r="H43" s="66" t="str">
        <f t="shared" si="0"/>
        <v/>
      </c>
      <c r="I43" s="65" t="b">
        <f t="shared" si="4"/>
        <v>1</v>
      </c>
    </row>
    <row r="44" spans="1:9" ht="25" customHeight="1">
      <c r="A44" s="70" t="str">
        <f t="shared" si="2"/>
        <v/>
      </c>
      <c r="B44" s="25"/>
      <c r="C44" s="24"/>
      <c r="D44" s="24"/>
      <c r="E44" s="21"/>
      <c r="F44" s="75" t="str">
        <f>IFERROR(_xlfn.XLOOKUP(D44,補助単価!$B$11:$B$16,補助単価!$E$11:$E$16),"")</f>
        <v/>
      </c>
      <c r="G44" s="76" t="str">
        <f t="shared" si="3"/>
        <v/>
      </c>
      <c r="H44" s="66" t="str">
        <f t="shared" si="0"/>
        <v/>
      </c>
      <c r="I44" s="65" t="b">
        <f t="shared" si="4"/>
        <v>1</v>
      </c>
    </row>
    <row r="45" spans="1:9" ht="25" customHeight="1">
      <c r="A45" s="70" t="str">
        <f t="shared" si="2"/>
        <v/>
      </c>
      <c r="B45" s="25"/>
      <c r="C45" s="24"/>
      <c r="D45" s="24"/>
      <c r="E45" s="21"/>
      <c r="F45" s="75" t="str">
        <f>IFERROR(_xlfn.XLOOKUP(D45,補助単価!$B$11:$B$16,補助単価!$E$11:$E$16),"")</f>
        <v/>
      </c>
      <c r="G45" s="76" t="str">
        <f t="shared" si="3"/>
        <v/>
      </c>
      <c r="H45" s="66" t="str">
        <f t="shared" si="0"/>
        <v/>
      </c>
      <c r="I45" s="65" t="b">
        <f t="shared" si="4"/>
        <v>1</v>
      </c>
    </row>
    <row r="46" spans="1:9" ht="25" customHeight="1">
      <c r="A46" s="70" t="str">
        <f t="shared" si="2"/>
        <v/>
      </c>
      <c r="B46" s="25"/>
      <c r="C46" s="24"/>
      <c r="D46" s="24"/>
      <c r="E46" s="21"/>
      <c r="F46" s="75" t="str">
        <f>IFERROR(_xlfn.XLOOKUP(D46,補助単価!$B$11:$B$16,補助単価!$E$11:$E$16),"")</f>
        <v/>
      </c>
      <c r="G46" s="76" t="str">
        <f t="shared" si="3"/>
        <v/>
      </c>
      <c r="H46" s="66" t="str">
        <f t="shared" si="0"/>
        <v/>
      </c>
      <c r="I46" s="65" t="b">
        <f t="shared" si="4"/>
        <v>1</v>
      </c>
    </row>
    <row r="47" spans="1:9" ht="25" customHeight="1">
      <c r="A47" s="70" t="str">
        <f t="shared" si="2"/>
        <v/>
      </c>
      <c r="B47" s="25"/>
      <c r="C47" s="24"/>
      <c r="D47" s="24"/>
      <c r="E47" s="21"/>
      <c r="F47" s="75" t="str">
        <f>IFERROR(_xlfn.XLOOKUP(D47,補助単価!$B$11:$B$16,補助単価!$E$11:$E$16),"")</f>
        <v/>
      </c>
      <c r="G47" s="76" t="str">
        <f t="shared" si="3"/>
        <v/>
      </c>
      <c r="H47" s="66" t="str">
        <f t="shared" si="0"/>
        <v/>
      </c>
      <c r="I47" s="65" t="b">
        <f t="shared" si="4"/>
        <v>1</v>
      </c>
    </row>
    <row r="48" spans="1:9" ht="25" customHeight="1">
      <c r="A48" s="70" t="str">
        <f t="shared" si="2"/>
        <v/>
      </c>
      <c r="B48" s="25"/>
      <c r="C48" s="24"/>
      <c r="D48" s="24"/>
      <c r="E48" s="21"/>
      <c r="F48" s="75" t="str">
        <f>IFERROR(_xlfn.XLOOKUP(D48,補助単価!$B$11:$B$16,補助単価!$E$11:$E$16),"")</f>
        <v/>
      </c>
      <c r="G48" s="76" t="str">
        <f t="shared" si="3"/>
        <v/>
      </c>
      <c r="H48" s="66" t="str">
        <f t="shared" si="0"/>
        <v/>
      </c>
      <c r="I48" s="65" t="b">
        <f t="shared" si="4"/>
        <v>1</v>
      </c>
    </row>
    <row r="49" spans="1:9" ht="25" customHeight="1">
      <c r="A49" s="70" t="str">
        <f t="shared" si="2"/>
        <v/>
      </c>
      <c r="B49" s="25"/>
      <c r="C49" s="24"/>
      <c r="D49" s="24"/>
      <c r="E49" s="21"/>
      <c r="F49" s="75" t="str">
        <f>IFERROR(_xlfn.XLOOKUP(D49,補助単価!$B$11:$B$16,補助単価!$E$11:$E$16),"")</f>
        <v/>
      </c>
      <c r="G49" s="76" t="str">
        <f t="shared" si="3"/>
        <v/>
      </c>
      <c r="H49" s="66" t="str">
        <f t="shared" si="0"/>
        <v/>
      </c>
      <c r="I49" s="65" t="b">
        <f t="shared" si="4"/>
        <v>1</v>
      </c>
    </row>
    <row r="50" spans="1:9" ht="25" customHeight="1">
      <c r="A50" s="70" t="str">
        <f t="shared" si="2"/>
        <v/>
      </c>
      <c r="B50" s="25"/>
      <c r="C50" s="24"/>
      <c r="D50" s="24"/>
      <c r="E50" s="21"/>
      <c r="F50" s="75" t="str">
        <f>IFERROR(_xlfn.XLOOKUP(D50,補助単価!$B$11:$B$16,補助単価!$E$11:$E$16),"")</f>
        <v/>
      </c>
      <c r="G50" s="76" t="str">
        <f t="shared" si="3"/>
        <v/>
      </c>
      <c r="H50" s="66" t="str">
        <f t="shared" si="0"/>
        <v/>
      </c>
      <c r="I50" s="65" t="b">
        <f t="shared" si="4"/>
        <v>1</v>
      </c>
    </row>
    <row r="51" spans="1:9" ht="25" customHeight="1">
      <c r="A51" s="70" t="str">
        <f t="shared" si="2"/>
        <v/>
      </c>
      <c r="B51" s="25"/>
      <c r="C51" s="24"/>
      <c r="D51" s="24"/>
      <c r="E51" s="21"/>
      <c r="F51" s="75" t="str">
        <f>IFERROR(_xlfn.XLOOKUP(D51,補助単価!$B$11:$B$16,補助単価!$E$11:$E$16),"")</f>
        <v/>
      </c>
      <c r="G51" s="76" t="str">
        <f t="shared" si="3"/>
        <v/>
      </c>
      <c r="H51" s="66" t="str">
        <f t="shared" si="0"/>
        <v/>
      </c>
      <c r="I51" s="65" t="b">
        <f t="shared" si="4"/>
        <v>1</v>
      </c>
    </row>
    <row r="52" spans="1:9" ht="25" customHeight="1">
      <c r="A52" s="70" t="str">
        <f t="shared" si="2"/>
        <v/>
      </c>
      <c r="B52" s="25"/>
      <c r="C52" s="24"/>
      <c r="D52" s="24"/>
      <c r="E52" s="21"/>
      <c r="F52" s="75" t="str">
        <f>IFERROR(_xlfn.XLOOKUP(D52,補助単価!$B$11:$B$16,補助単価!$E$11:$E$16),"")</f>
        <v/>
      </c>
      <c r="G52" s="76" t="str">
        <f t="shared" si="3"/>
        <v/>
      </c>
      <c r="H52" s="66" t="str">
        <f t="shared" si="0"/>
        <v/>
      </c>
      <c r="I52" s="65" t="b">
        <f t="shared" si="4"/>
        <v>1</v>
      </c>
    </row>
    <row r="53" spans="1:9" ht="25" customHeight="1">
      <c r="A53" s="70" t="str">
        <f t="shared" si="2"/>
        <v/>
      </c>
      <c r="B53" s="25"/>
      <c r="C53" s="24"/>
      <c r="D53" s="24"/>
      <c r="E53" s="21"/>
      <c r="F53" s="75" t="str">
        <f>IFERROR(_xlfn.XLOOKUP(D53,補助単価!$B$11:$B$16,補助単価!$E$11:$E$16),"")</f>
        <v/>
      </c>
      <c r="G53" s="76" t="str">
        <f t="shared" si="3"/>
        <v/>
      </c>
      <c r="H53" s="66" t="str">
        <f t="shared" si="0"/>
        <v/>
      </c>
      <c r="I53" s="65" t="b">
        <f t="shared" si="4"/>
        <v>1</v>
      </c>
    </row>
    <row r="54" spans="1:9" ht="25" customHeight="1">
      <c r="A54" s="70" t="str">
        <f t="shared" si="2"/>
        <v/>
      </c>
      <c r="B54" s="25"/>
      <c r="C54" s="24"/>
      <c r="D54" s="24"/>
      <c r="E54" s="21"/>
      <c r="F54" s="75" t="str">
        <f>IFERROR(_xlfn.XLOOKUP(D54,補助単価!$B$11:$B$16,補助単価!$E$11:$E$16),"")</f>
        <v/>
      </c>
      <c r="G54" s="76" t="str">
        <f t="shared" si="3"/>
        <v/>
      </c>
      <c r="H54" s="66" t="str">
        <f t="shared" si="0"/>
        <v/>
      </c>
      <c r="I54" s="65" t="b">
        <f t="shared" si="4"/>
        <v>1</v>
      </c>
    </row>
    <row r="55" spans="1:9" ht="25" customHeight="1">
      <c r="A55" s="70" t="str">
        <f t="shared" si="2"/>
        <v/>
      </c>
      <c r="B55" s="25"/>
      <c r="C55" s="24"/>
      <c r="D55" s="24"/>
      <c r="E55" s="21"/>
      <c r="F55" s="75" t="str">
        <f>IFERROR(_xlfn.XLOOKUP(D55,補助単価!$B$11:$B$16,補助単価!$E$11:$E$16),"")</f>
        <v/>
      </c>
      <c r="G55" s="76" t="str">
        <f t="shared" si="3"/>
        <v/>
      </c>
      <c r="H55" s="66" t="str">
        <f t="shared" si="0"/>
        <v/>
      </c>
      <c r="I55" s="65" t="b">
        <f t="shared" si="4"/>
        <v>1</v>
      </c>
    </row>
    <row r="56" spans="1:9" ht="25" customHeight="1">
      <c r="A56" s="70" t="str">
        <f t="shared" si="2"/>
        <v/>
      </c>
      <c r="B56" s="25"/>
      <c r="C56" s="24"/>
      <c r="D56" s="24"/>
      <c r="E56" s="21"/>
      <c r="F56" s="75" t="str">
        <f>IFERROR(_xlfn.XLOOKUP(D56,補助単価!$B$11:$B$16,補助単価!$E$11:$E$16),"")</f>
        <v/>
      </c>
      <c r="G56" s="76" t="str">
        <f t="shared" si="3"/>
        <v/>
      </c>
      <c r="H56" s="66" t="str">
        <f t="shared" si="0"/>
        <v/>
      </c>
      <c r="I56" s="65" t="b">
        <f t="shared" si="4"/>
        <v>1</v>
      </c>
    </row>
    <row r="57" spans="1:9" ht="25" customHeight="1">
      <c r="A57" s="70" t="str">
        <f t="shared" si="2"/>
        <v/>
      </c>
      <c r="B57" s="25"/>
      <c r="C57" s="24"/>
      <c r="D57" s="24"/>
      <c r="E57" s="21"/>
      <c r="F57" s="75" t="str">
        <f>IFERROR(_xlfn.XLOOKUP(D57,補助単価!$B$11:$B$16,補助単価!$E$11:$E$16),"")</f>
        <v/>
      </c>
      <c r="G57" s="76" t="str">
        <f t="shared" si="3"/>
        <v/>
      </c>
      <c r="H57" s="66" t="str">
        <f t="shared" si="0"/>
        <v/>
      </c>
      <c r="I57" s="65" t="b">
        <f t="shared" si="4"/>
        <v>1</v>
      </c>
    </row>
    <row r="58" spans="1:9" ht="25" customHeight="1">
      <c r="A58" s="70" t="str">
        <f t="shared" si="2"/>
        <v/>
      </c>
      <c r="B58" s="25"/>
      <c r="C58" s="24"/>
      <c r="D58" s="24"/>
      <c r="E58" s="21"/>
      <c r="F58" s="75" t="str">
        <f>IFERROR(_xlfn.XLOOKUP(D58,補助単価!$B$11:$B$16,補助単価!$E$11:$E$16),"")</f>
        <v/>
      </c>
      <c r="G58" s="76" t="str">
        <f t="shared" si="3"/>
        <v/>
      </c>
      <c r="H58" s="66" t="str">
        <f t="shared" si="0"/>
        <v/>
      </c>
      <c r="I58" s="65" t="b">
        <f t="shared" si="4"/>
        <v>1</v>
      </c>
    </row>
    <row r="59" spans="1:9" ht="25" customHeight="1">
      <c r="A59" s="70" t="str">
        <f t="shared" si="2"/>
        <v/>
      </c>
      <c r="B59" s="25"/>
      <c r="C59" s="24"/>
      <c r="D59" s="24"/>
      <c r="E59" s="21"/>
      <c r="F59" s="75" t="str">
        <f>IFERROR(_xlfn.XLOOKUP(D59,補助単価!$B$11:$B$16,補助単価!$E$11:$E$16),"")</f>
        <v/>
      </c>
      <c r="G59" s="76" t="str">
        <f t="shared" si="3"/>
        <v/>
      </c>
      <c r="H59" s="66" t="str">
        <f t="shared" si="0"/>
        <v/>
      </c>
      <c r="I59" s="65" t="b">
        <f t="shared" si="4"/>
        <v>1</v>
      </c>
    </row>
    <row r="60" spans="1:9" ht="25" customHeight="1">
      <c r="A60" s="70" t="str">
        <f t="shared" si="2"/>
        <v/>
      </c>
      <c r="B60" s="25"/>
      <c r="C60" s="24"/>
      <c r="D60" s="24"/>
      <c r="E60" s="21"/>
      <c r="F60" s="75" t="str">
        <f>IFERROR(_xlfn.XLOOKUP(D60,補助単価!$B$11:$B$16,補助単価!$E$11:$E$16),"")</f>
        <v/>
      </c>
      <c r="G60" s="76" t="str">
        <f t="shared" si="3"/>
        <v/>
      </c>
      <c r="H60" s="66" t="str">
        <f t="shared" si="0"/>
        <v/>
      </c>
      <c r="I60" s="65" t="b">
        <f t="shared" si="4"/>
        <v>1</v>
      </c>
    </row>
    <row r="61" spans="1:9" ht="25" customHeight="1">
      <c r="A61" s="70" t="str">
        <f t="shared" si="2"/>
        <v/>
      </c>
      <c r="B61" s="25"/>
      <c r="C61" s="24"/>
      <c r="D61" s="24"/>
      <c r="E61" s="21"/>
      <c r="F61" s="75" t="str">
        <f>IFERROR(_xlfn.XLOOKUP(D61,補助単価!$B$11:$B$16,補助単価!$E$11:$E$16),"")</f>
        <v/>
      </c>
      <c r="G61" s="76" t="str">
        <f t="shared" si="3"/>
        <v/>
      </c>
      <c r="H61" s="66" t="str">
        <f t="shared" si="0"/>
        <v/>
      </c>
      <c r="I61" s="65" t="b">
        <f t="shared" si="4"/>
        <v>1</v>
      </c>
    </row>
    <row r="62" spans="1:9" ht="25" customHeight="1">
      <c r="A62" s="70" t="str">
        <f t="shared" si="2"/>
        <v/>
      </c>
      <c r="B62" s="25"/>
      <c r="C62" s="24"/>
      <c r="D62" s="24"/>
      <c r="E62" s="21"/>
      <c r="F62" s="75" t="str">
        <f>IFERROR(_xlfn.XLOOKUP(D62,補助単価!$B$11:$B$16,補助単価!$E$11:$E$16),"")</f>
        <v/>
      </c>
      <c r="G62" s="76" t="str">
        <f t="shared" si="3"/>
        <v/>
      </c>
      <c r="H62" s="66" t="str">
        <f t="shared" si="0"/>
        <v/>
      </c>
      <c r="I62" s="65" t="b">
        <f t="shared" si="4"/>
        <v>1</v>
      </c>
    </row>
    <row r="63" spans="1:9" ht="25" customHeight="1">
      <c r="A63" s="70" t="str">
        <f t="shared" si="2"/>
        <v/>
      </c>
      <c r="B63" s="25"/>
      <c r="C63" s="24"/>
      <c r="D63" s="24"/>
      <c r="E63" s="21"/>
      <c r="F63" s="75" t="str">
        <f>IFERROR(_xlfn.XLOOKUP(D63,補助単価!$B$11:$B$16,補助単価!$E$11:$E$16),"")</f>
        <v/>
      </c>
      <c r="G63" s="76" t="str">
        <f t="shared" si="3"/>
        <v/>
      </c>
      <c r="H63" s="66" t="str">
        <f t="shared" si="0"/>
        <v/>
      </c>
      <c r="I63" s="65" t="b">
        <f t="shared" si="4"/>
        <v>1</v>
      </c>
    </row>
    <row r="64" spans="1:9" ht="25" customHeight="1">
      <c r="A64" s="70" t="str">
        <f t="shared" si="2"/>
        <v/>
      </c>
      <c r="B64" s="25"/>
      <c r="C64" s="24"/>
      <c r="D64" s="24"/>
      <c r="E64" s="21"/>
      <c r="F64" s="75" t="str">
        <f>IFERROR(_xlfn.XLOOKUP(D64,補助単価!$B$11:$B$16,補助単価!$E$11:$E$16),"")</f>
        <v/>
      </c>
      <c r="G64" s="76" t="str">
        <f t="shared" si="3"/>
        <v/>
      </c>
      <c r="H64" s="66" t="str">
        <f t="shared" si="0"/>
        <v/>
      </c>
      <c r="I64" s="65" t="b">
        <f t="shared" si="4"/>
        <v>1</v>
      </c>
    </row>
    <row r="65" spans="1:9" ht="25" customHeight="1">
      <c r="A65" s="70" t="str">
        <f t="shared" si="2"/>
        <v/>
      </c>
      <c r="B65" s="25"/>
      <c r="C65" s="24"/>
      <c r="D65" s="24"/>
      <c r="E65" s="21"/>
      <c r="F65" s="75" t="str">
        <f>IFERROR(_xlfn.XLOOKUP(D65,補助単価!$B$11:$B$16,補助単価!$E$11:$E$16),"")</f>
        <v/>
      </c>
      <c r="G65" s="76" t="str">
        <f t="shared" si="3"/>
        <v/>
      </c>
      <c r="H65" s="66" t="str">
        <f t="shared" si="0"/>
        <v/>
      </c>
      <c r="I65" s="65" t="b">
        <f t="shared" si="4"/>
        <v>1</v>
      </c>
    </row>
    <row r="66" spans="1:9" ht="25" customHeight="1">
      <c r="A66" s="70" t="str">
        <f t="shared" si="2"/>
        <v/>
      </c>
      <c r="B66" s="25"/>
      <c r="C66" s="24"/>
      <c r="D66" s="24"/>
      <c r="E66" s="21"/>
      <c r="F66" s="75" t="str">
        <f>IFERROR(_xlfn.XLOOKUP(D66,補助単価!$B$11:$B$16,補助単価!$E$11:$E$16),"")</f>
        <v/>
      </c>
      <c r="G66" s="76" t="str">
        <f t="shared" si="3"/>
        <v/>
      </c>
      <c r="H66" s="66" t="str">
        <f t="shared" si="0"/>
        <v/>
      </c>
      <c r="I66" s="65" t="b">
        <f t="shared" si="4"/>
        <v>1</v>
      </c>
    </row>
    <row r="67" spans="1:9" ht="25" customHeight="1">
      <c r="A67" s="70" t="str">
        <f t="shared" si="2"/>
        <v/>
      </c>
      <c r="B67" s="25"/>
      <c r="C67" s="24"/>
      <c r="D67" s="24"/>
      <c r="E67" s="21"/>
      <c r="F67" s="75" t="str">
        <f>IFERROR(_xlfn.XLOOKUP(D67,補助単価!$B$11:$B$16,補助単価!$E$11:$E$16),"")</f>
        <v/>
      </c>
      <c r="G67" s="76" t="str">
        <f t="shared" si="3"/>
        <v/>
      </c>
      <c r="H67" s="66" t="str">
        <f t="shared" si="0"/>
        <v/>
      </c>
      <c r="I67" s="65" t="b">
        <f t="shared" si="4"/>
        <v>1</v>
      </c>
    </row>
    <row r="68" spans="1:9" ht="25" customHeight="1">
      <c r="A68" s="70" t="str">
        <f t="shared" si="2"/>
        <v/>
      </c>
      <c r="B68" s="25"/>
      <c r="C68" s="24"/>
      <c r="D68" s="24"/>
      <c r="E68" s="21"/>
      <c r="F68" s="75" t="str">
        <f>IFERROR(_xlfn.XLOOKUP(D68,補助単価!$B$11:$B$16,補助単価!$E$11:$E$16),"")</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IFERROR(_xlfn.XLOOKUP(D69,補助単価!$B$11:$B$16,補助単価!$E$11:$E$16),"")</f>
        <v/>
      </c>
      <c r="G69" s="76" t="str">
        <f t="shared" ref="G69:G132" si="8">IFERROR(E69*F69,"")</f>
        <v/>
      </c>
      <c r="H69" s="66" t="str">
        <f t="shared" si="5"/>
        <v/>
      </c>
      <c r="I69" s="65" t="b">
        <f t="shared" si="6"/>
        <v>1</v>
      </c>
    </row>
    <row r="70" spans="1:9" ht="25" customHeight="1">
      <c r="A70" s="70" t="str">
        <f t="shared" si="7"/>
        <v/>
      </c>
      <c r="B70" s="25"/>
      <c r="C70" s="24"/>
      <c r="D70" s="24"/>
      <c r="E70" s="21"/>
      <c r="F70" s="75" t="str">
        <f>IFERROR(_xlfn.XLOOKUP(D70,補助単価!$B$11:$B$16,補助単価!$E$11:$E$16),"")</f>
        <v/>
      </c>
      <c r="G70" s="76" t="str">
        <f t="shared" si="8"/>
        <v/>
      </c>
      <c r="H70" s="66" t="str">
        <f t="shared" si="5"/>
        <v/>
      </c>
      <c r="I70" s="65" t="b">
        <f t="shared" si="6"/>
        <v>1</v>
      </c>
    </row>
    <row r="71" spans="1:9" ht="25" customHeight="1">
      <c r="A71" s="70" t="str">
        <f t="shared" si="7"/>
        <v/>
      </c>
      <c r="B71" s="25"/>
      <c r="C71" s="24"/>
      <c r="D71" s="24"/>
      <c r="E71" s="21"/>
      <c r="F71" s="75" t="str">
        <f>IFERROR(_xlfn.XLOOKUP(D71,補助単価!$B$11:$B$16,補助単価!$E$11:$E$16),"")</f>
        <v/>
      </c>
      <c r="G71" s="76" t="str">
        <f t="shared" si="8"/>
        <v/>
      </c>
      <c r="H71" s="66" t="str">
        <f t="shared" si="5"/>
        <v/>
      </c>
      <c r="I71" s="65" t="b">
        <f t="shared" si="6"/>
        <v>1</v>
      </c>
    </row>
    <row r="72" spans="1:9" ht="25" customHeight="1">
      <c r="A72" s="70" t="str">
        <f t="shared" si="7"/>
        <v/>
      </c>
      <c r="B72" s="25"/>
      <c r="C72" s="24"/>
      <c r="D72" s="24"/>
      <c r="E72" s="21"/>
      <c r="F72" s="75" t="str">
        <f>IFERROR(_xlfn.XLOOKUP(D72,補助単価!$B$11:$B$16,補助単価!$E$11:$E$16),"")</f>
        <v/>
      </c>
      <c r="G72" s="76" t="str">
        <f t="shared" si="8"/>
        <v/>
      </c>
      <c r="H72" s="66" t="str">
        <f t="shared" si="5"/>
        <v/>
      </c>
      <c r="I72" s="65" t="b">
        <f t="shared" si="6"/>
        <v>1</v>
      </c>
    </row>
    <row r="73" spans="1:9" ht="25" customHeight="1">
      <c r="A73" s="70" t="str">
        <f t="shared" si="7"/>
        <v/>
      </c>
      <c r="B73" s="25"/>
      <c r="C73" s="24"/>
      <c r="D73" s="24"/>
      <c r="E73" s="21"/>
      <c r="F73" s="75" t="str">
        <f>IFERROR(_xlfn.XLOOKUP(D73,補助単価!$B$11:$B$16,補助単価!$E$11:$E$16),"")</f>
        <v/>
      </c>
      <c r="G73" s="76" t="str">
        <f t="shared" si="8"/>
        <v/>
      </c>
      <c r="H73" s="66" t="str">
        <f t="shared" si="5"/>
        <v/>
      </c>
      <c r="I73" s="65" t="b">
        <f t="shared" si="6"/>
        <v>1</v>
      </c>
    </row>
    <row r="74" spans="1:9" ht="25" customHeight="1">
      <c r="A74" s="70" t="str">
        <f t="shared" si="7"/>
        <v/>
      </c>
      <c r="B74" s="25"/>
      <c r="C74" s="24"/>
      <c r="D74" s="24"/>
      <c r="E74" s="21"/>
      <c r="F74" s="75" t="str">
        <f>IFERROR(_xlfn.XLOOKUP(D74,補助単価!$B$11:$B$16,補助単価!$E$11:$E$16),"")</f>
        <v/>
      </c>
      <c r="G74" s="76" t="str">
        <f t="shared" si="8"/>
        <v/>
      </c>
      <c r="H74" s="66" t="str">
        <f t="shared" si="5"/>
        <v/>
      </c>
      <c r="I74" s="65" t="b">
        <f t="shared" si="6"/>
        <v>1</v>
      </c>
    </row>
    <row r="75" spans="1:9" ht="25" customHeight="1">
      <c r="A75" s="70" t="str">
        <f t="shared" si="7"/>
        <v/>
      </c>
      <c r="B75" s="25"/>
      <c r="C75" s="24"/>
      <c r="D75" s="24"/>
      <c r="E75" s="21"/>
      <c r="F75" s="75" t="str">
        <f>IFERROR(_xlfn.XLOOKUP(D75,補助単価!$B$11:$B$16,補助単価!$E$11:$E$16),"")</f>
        <v/>
      </c>
      <c r="G75" s="76" t="str">
        <f t="shared" si="8"/>
        <v/>
      </c>
      <c r="H75" s="66" t="str">
        <f t="shared" si="5"/>
        <v/>
      </c>
      <c r="I75" s="65" t="b">
        <f t="shared" si="6"/>
        <v>1</v>
      </c>
    </row>
    <row r="76" spans="1:9" ht="25" customHeight="1">
      <c r="A76" s="70" t="str">
        <f t="shared" si="7"/>
        <v/>
      </c>
      <c r="B76" s="25"/>
      <c r="C76" s="24"/>
      <c r="D76" s="24"/>
      <c r="E76" s="21"/>
      <c r="F76" s="75" t="str">
        <f>IFERROR(_xlfn.XLOOKUP(D76,補助単価!$B$11:$B$16,補助単価!$E$11:$E$16),"")</f>
        <v/>
      </c>
      <c r="G76" s="76" t="str">
        <f t="shared" si="8"/>
        <v/>
      </c>
      <c r="H76" s="66" t="str">
        <f t="shared" si="5"/>
        <v/>
      </c>
      <c r="I76" s="65" t="b">
        <f t="shared" si="6"/>
        <v>1</v>
      </c>
    </row>
    <row r="77" spans="1:9" ht="25" customHeight="1">
      <c r="A77" s="70" t="str">
        <f t="shared" si="7"/>
        <v/>
      </c>
      <c r="B77" s="25"/>
      <c r="C77" s="24"/>
      <c r="D77" s="24"/>
      <c r="E77" s="21"/>
      <c r="F77" s="75" t="str">
        <f>IFERROR(_xlfn.XLOOKUP(D77,補助単価!$B$11:$B$16,補助単価!$E$11:$E$16),"")</f>
        <v/>
      </c>
      <c r="G77" s="76" t="str">
        <f t="shared" si="8"/>
        <v/>
      </c>
      <c r="H77" s="66" t="str">
        <f t="shared" si="5"/>
        <v/>
      </c>
      <c r="I77" s="65" t="b">
        <f t="shared" si="6"/>
        <v>1</v>
      </c>
    </row>
    <row r="78" spans="1:9" ht="25" customHeight="1">
      <c r="A78" s="70" t="str">
        <f t="shared" si="7"/>
        <v/>
      </c>
      <c r="B78" s="25"/>
      <c r="C78" s="24"/>
      <c r="D78" s="24"/>
      <c r="E78" s="21"/>
      <c r="F78" s="75" t="str">
        <f>IFERROR(_xlfn.XLOOKUP(D78,補助単価!$B$11:$B$16,補助単価!$E$11:$E$16),"")</f>
        <v/>
      </c>
      <c r="G78" s="76" t="str">
        <f t="shared" si="8"/>
        <v/>
      </c>
      <c r="H78" s="66" t="str">
        <f t="shared" si="5"/>
        <v/>
      </c>
      <c r="I78" s="65" t="b">
        <f t="shared" si="6"/>
        <v>1</v>
      </c>
    </row>
    <row r="79" spans="1:9" ht="25" customHeight="1">
      <c r="A79" s="70" t="str">
        <f t="shared" si="7"/>
        <v/>
      </c>
      <c r="B79" s="25"/>
      <c r="C79" s="24"/>
      <c r="D79" s="24"/>
      <c r="E79" s="21"/>
      <c r="F79" s="75" t="str">
        <f>IFERROR(_xlfn.XLOOKUP(D79,補助単価!$B$11:$B$16,補助単価!$E$11:$E$16),"")</f>
        <v/>
      </c>
      <c r="G79" s="76" t="str">
        <f t="shared" si="8"/>
        <v/>
      </c>
      <c r="H79" s="66" t="str">
        <f t="shared" si="5"/>
        <v/>
      </c>
      <c r="I79" s="65" t="b">
        <f t="shared" si="6"/>
        <v>1</v>
      </c>
    </row>
    <row r="80" spans="1:9" ht="25" customHeight="1">
      <c r="A80" s="70" t="str">
        <f t="shared" si="7"/>
        <v/>
      </c>
      <c r="B80" s="25"/>
      <c r="C80" s="24"/>
      <c r="D80" s="24"/>
      <c r="E80" s="21"/>
      <c r="F80" s="75" t="str">
        <f>IFERROR(_xlfn.XLOOKUP(D80,補助単価!$B$11:$B$16,補助単価!$E$11:$E$16),"")</f>
        <v/>
      </c>
      <c r="G80" s="76" t="str">
        <f t="shared" si="8"/>
        <v/>
      </c>
      <c r="H80" s="66" t="str">
        <f t="shared" si="5"/>
        <v/>
      </c>
      <c r="I80" s="65" t="b">
        <f t="shared" si="6"/>
        <v>1</v>
      </c>
    </row>
    <row r="81" spans="1:9" ht="25" customHeight="1">
      <c r="A81" s="70" t="str">
        <f t="shared" si="7"/>
        <v/>
      </c>
      <c r="B81" s="25"/>
      <c r="C81" s="24"/>
      <c r="D81" s="24"/>
      <c r="E81" s="21"/>
      <c r="F81" s="75" t="str">
        <f>IFERROR(_xlfn.XLOOKUP(D81,補助単価!$B$11:$B$16,補助単価!$E$11:$E$16),"")</f>
        <v/>
      </c>
      <c r="G81" s="76" t="str">
        <f t="shared" si="8"/>
        <v/>
      </c>
      <c r="H81" s="66" t="str">
        <f t="shared" si="5"/>
        <v/>
      </c>
      <c r="I81" s="65" t="b">
        <f t="shared" si="6"/>
        <v>1</v>
      </c>
    </row>
    <row r="82" spans="1:9" ht="25" customHeight="1">
      <c r="A82" s="70" t="str">
        <f t="shared" si="7"/>
        <v/>
      </c>
      <c r="B82" s="25"/>
      <c r="C82" s="24"/>
      <c r="D82" s="24"/>
      <c r="E82" s="21"/>
      <c r="F82" s="75" t="str">
        <f>IFERROR(_xlfn.XLOOKUP(D82,補助単価!$B$11:$B$16,補助単価!$E$11:$E$16),"")</f>
        <v/>
      </c>
      <c r="G82" s="76" t="str">
        <f t="shared" si="8"/>
        <v/>
      </c>
      <c r="H82" s="66" t="str">
        <f t="shared" si="5"/>
        <v/>
      </c>
      <c r="I82" s="65" t="b">
        <f t="shared" si="6"/>
        <v>1</v>
      </c>
    </row>
    <row r="83" spans="1:9" ht="25" customHeight="1">
      <c r="A83" s="70" t="str">
        <f t="shared" si="7"/>
        <v/>
      </c>
      <c r="B83" s="25"/>
      <c r="C83" s="24"/>
      <c r="D83" s="24"/>
      <c r="E83" s="21"/>
      <c r="F83" s="75" t="str">
        <f>IFERROR(_xlfn.XLOOKUP(D83,補助単価!$B$11:$B$16,補助単価!$E$11:$E$16),"")</f>
        <v/>
      </c>
      <c r="G83" s="76" t="str">
        <f t="shared" si="8"/>
        <v/>
      </c>
      <c r="H83" s="66" t="str">
        <f t="shared" si="5"/>
        <v/>
      </c>
      <c r="I83" s="65" t="b">
        <f t="shared" si="6"/>
        <v>1</v>
      </c>
    </row>
    <row r="84" spans="1:9" ht="25" customHeight="1">
      <c r="A84" s="70" t="str">
        <f t="shared" si="7"/>
        <v/>
      </c>
      <c r="B84" s="25"/>
      <c r="C84" s="24"/>
      <c r="D84" s="24"/>
      <c r="E84" s="21"/>
      <c r="F84" s="75" t="str">
        <f>IFERROR(_xlfn.XLOOKUP(D84,補助単価!$B$11:$B$16,補助単価!$E$11:$E$16),"")</f>
        <v/>
      </c>
      <c r="G84" s="76" t="str">
        <f t="shared" si="8"/>
        <v/>
      </c>
      <c r="H84" s="66" t="str">
        <f t="shared" si="5"/>
        <v/>
      </c>
      <c r="I84" s="65" t="b">
        <f t="shared" si="6"/>
        <v>1</v>
      </c>
    </row>
    <row r="85" spans="1:9" ht="25" customHeight="1">
      <c r="A85" s="70" t="str">
        <f t="shared" si="7"/>
        <v/>
      </c>
      <c r="B85" s="25"/>
      <c r="C85" s="24"/>
      <c r="D85" s="24"/>
      <c r="E85" s="21"/>
      <c r="F85" s="75" t="str">
        <f>IFERROR(_xlfn.XLOOKUP(D85,補助単価!$B$11:$B$16,補助単価!$E$11:$E$16),"")</f>
        <v/>
      </c>
      <c r="G85" s="76" t="str">
        <f t="shared" si="8"/>
        <v/>
      </c>
      <c r="H85" s="66" t="str">
        <f t="shared" si="5"/>
        <v/>
      </c>
      <c r="I85" s="65" t="b">
        <f t="shared" si="6"/>
        <v>1</v>
      </c>
    </row>
    <row r="86" spans="1:9" ht="25" customHeight="1">
      <c r="A86" s="70" t="str">
        <f t="shared" si="7"/>
        <v/>
      </c>
      <c r="B86" s="25"/>
      <c r="C86" s="24"/>
      <c r="D86" s="24"/>
      <c r="E86" s="21"/>
      <c r="F86" s="75" t="str">
        <f>IFERROR(_xlfn.XLOOKUP(D86,補助単価!$B$11:$B$16,補助単価!$E$11:$E$16),"")</f>
        <v/>
      </c>
      <c r="G86" s="76" t="str">
        <f t="shared" si="8"/>
        <v/>
      </c>
      <c r="H86" s="66" t="str">
        <f t="shared" si="5"/>
        <v/>
      </c>
      <c r="I86" s="65" t="b">
        <f t="shared" si="6"/>
        <v>1</v>
      </c>
    </row>
    <row r="87" spans="1:9" ht="25" customHeight="1">
      <c r="A87" s="70" t="str">
        <f t="shared" si="7"/>
        <v/>
      </c>
      <c r="B87" s="25"/>
      <c r="C87" s="24"/>
      <c r="D87" s="24"/>
      <c r="E87" s="21"/>
      <c r="F87" s="75" t="str">
        <f>IFERROR(_xlfn.XLOOKUP(D87,補助単価!$B$11:$B$16,補助単価!$E$11:$E$16),"")</f>
        <v/>
      </c>
      <c r="G87" s="76" t="str">
        <f t="shared" si="8"/>
        <v/>
      </c>
      <c r="H87" s="66" t="str">
        <f t="shared" si="5"/>
        <v/>
      </c>
      <c r="I87" s="65" t="b">
        <f t="shared" si="6"/>
        <v>1</v>
      </c>
    </row>
    <row r="88" spans="1:9" ht="25" customHeight="1">
      <c r="A88" s="70" t="str">
        <f t="shared" si="7"/>
        <v/>
      </c>
      <c r="B88" s="25"/>
      <c r="C88" s="24"/>
      <c r="D88" s="24"/>
      <c r="E88" s="21"/>
      <c r="F88" s="75" t="str">
        <f>IFERROR(_xlfn.XLOOKUP(D88,補助単価!$B$11:$B$16,補助単価!$E$11:$E$16),"")</f>
        <v/>
      </c>
      <c r="G88" s="76" t="str">
        <f t="shared" si="8"/>
        <v/>
      </c>
      <c r="H88" s="66" t="str">
        <f t="shared" si="5"/>
        <v/>
      </c>
      <c r="I88" s="65" t="b">
        <f t="shared" si="6"/>
        <v>1</v>
      </c>
    </row>
    <row r="89" spans="1:9" ht="25" customHeight="1">
      <c r="A89" s="70" t="str">
        <f t="shared" si="7"/>
        <v/>
      </c>
      <c r="B89" s="25"/>
      <c r="C89" s="24"/>
      <c r="D89" s="24"/>
      <c r="E89" s="21"/>
      <c r="F89" s="75" t="str">
        <f>IFERROR(_xlfn.XLOOKUP(D89,補助単価!$B$11:$B$16,補助単価!$E$11:$E$16),"")</f>
        <v/>
      </c>
      <c r="G89" s="76" t="str">
        <f t="shared" si="8"/>
        <v/>
      </c>
      <c r="H89" s="66" t="str">
        <f t="shared" si="5"/>
        <v/>
      </c>
      <c r="I89" s="65" t="b">
        <f t="shared" si="6"/>
        <v>1</v>
      </c>
    </row>
    <row r="90" spans="1:9" ht="25" customHeight="1">
      <c r="A90" s="70" t="str">
        <f t="shared" si="7"/>
        <v/>
      </c>
      <c r="B90" s="25"/>
      <c r="C90" s="24"/>
      <c r="D90" s="24"/>
      <c r="E90" s="21"/>
      <c r="F90" s="75" t="str">
        <f>IFERROR(_xlfn.XLOOKUP(D90,補助単価!$B$11:$B$16,補助単価!$E$11:$E$16),"")</f>
        <v/>
      </c>
      <c r="G90" s="76" t="str">
        <f t="shared" si="8"/>
        <v/>
      </c>
      <c r="H90" s="66" t="str">
        <f t="shared" si="5"/>
        <v/>
      </c>
      <c r="I90" s="65" t="b">
        <f t="shared" si="6"/>
        <v>1</v>
      </c>
    </row>
    <row r="91" spans="1:9" ht="25" customHeight="1">
      <c r="A91" s="70" t="str">
        <f t="shared" si="7"/>
        <v/>
      </c>
      <c r="B91" s="25"/>
      <c r="C91" s="24"/>
      <c r="D91" s="24"/>
      <c r="E91" s="21"/>
      <c r="F91" s="75" t="str">
        <f>IFERROR(_xlfn.XLOOKUP(D91,補助単価!$B$11:$B$16,補助単価!$E$11:$E$16),"")</f>
        <v/>
      </c>
      <c r="G91" s="76" t="str">
        <f t="shared" si="8"/>
        <v/>
      </c>
      <c r="H91" s="66" t="str">
        <f t="shared" si="5"/>
        <v/>
      </c>
      <c r="I91" s="65" t="b">
        <f t="shared" si="6"/>
        <v>1</v>
      </c>
    </row>
    <row r="92" spans="1:9" ht="25" customHeight="1">
      <c r="A92" s="70" t="str">
        <f t="shared" si="7"/>
        <v/>
      </c>
      <c r="B92" s="25"/>
      <c r="C92" s="24"/>
      <c r="D92" s="24"/>
      <c r="E92" s="21"/>
      <c r="F92" s="75" t="str">
        <f>IFERROR(_xlfn.XLOOKUP(D92,補助単価!$B$11:$B$16,補助単価!$E$11:$E$16),"")</f>
        <v/>
      </c>
      <c r="G92" s="76" t="str">
        <f t="shared" si="8"/>
        <v/>
      </c>
      <c r="H92" s="66" t="str">
        <f t="shared" si="5"/>
        <v/>
      </c>
      <c r="I92" s="65" t="b">
        <f t="shared" si="6"/>
        <v>1</v>
      </c>
    </row>
    <row r="93" spans="1:9" ht="25" customHeight="1">
      <c r="A93" s="70" t="str">
        <f t="shared" si="7"/>
        <v/>
      </c>
      <c r="B93" s="25"/>
      <c r="C93" s="24"/>
      <c r="D93" s="24"/>
      <c r="E93" s="21"/>
      <c r="F93" s="75" t="str">
        <f>IFERROR(_xlfn.XLOOKUP(D93,補助単価!$B$11:$B$16,補助単価!$E$11:$E$16),"")</f>
        <v/>
      </c>
      <c r="G93" s="76" t="str">
        <f t="shared" si="8"/>
        <v/>
      </c>
      <c r="H93" s="66" t="str">
        <f t="shared" si="5"/>
        <v/>
      </c>
      <c r="I93" s="65" t="b">
        <f t="shared" si="6"/>
        <v>1</v>
      </c>
    </row>
    <row r="94" spans="1:9" ht="25" customHeight="1">
      <c r="A94" s="70" t="str">
        <f t="shared" si="7"/>
        <v/>
      </c>
      <c r="B94" s="25"/>
      <c r="C94" s="24"/>
      <c r="D94" s="24"/>
      <c r="E94" s="21"/>
      <c r="F94" s="75" t="str">
        <f>IFERROR(_xlfn.XLOOKUP(D94,補助単価!$B$11:$B$16,補助単価!$E$11:$E$16),"")</f>
        <v/>
      </c>
      <c r="G94" s="76" t="str">
        <f t="shared" si="8"/>
        <v/>
      </c>
      <c r="H94" s="66" t="str">
        <f t="shared" si="5"/>
        <v/>
      </c>
      <c r="I94" s="65" t="b">
        <f t="shared" si="6"/>
        <v>1</v>
      </c>
    </row>
    <row r="95" spans="1:9" ht="25" customHeight="1">
      <c r="A95" s="70" t="str">
        <f t="shared" si="7"/>
        <v/>
      </c>
      <c r="B95" s="25"/>
      <c r="C95" s="24"/>
      <c r="D95" s="24"/>
      <c r="E95" s="21"/>
      <c r="F95" s="75" t="str">
        <f>IFERROR(_xlfn.XLOOKUP(D95,補助単価!$B$11:$B$16,補助単価!$E$11:$E$16),"")</f>
        <v/>
      </c>
      <c r="G95" s="76" t="str">
        <f t="shared" si="8"/>
        <v/>
      </c>
      <c r="H95" s="66" t="str">
        <f t="shared" si="5"/>
        <v/>
      </c>
      <c r="I95" s="65" t="b">
        <f t="shared" si="6"/>
        <v>1</v>
      </c>
    </row>
    <row r="96" spans="1:9" ht="25" customHeight="1">
      <c r="A96" s="70" t="str">
        <f t="shared" si="7"/>
        <v/>
      </c>
      <c r="B96" s="25"/>
      <c r="C96" s="24"/>
      <c r="D96" s="24"/>
      <c r="E96" s="21"/>
      <c r="F96" s="75" t="str">
        <f>IFERROR(_xlfn.XLOOKUP(D96,補助単価!$B$11:$B$16,補助単価!$E$11:$E$16),"")</f>
        <v/>
      </c>
      <c r="G96" s="76" t="str">
        <f t="shared" si="8"/>
        <v/>
      </c>
      <c r="H96" s="66" t="str">
        <f t="shared" si="5"/>
        <v/>
      </c>
      <c r="I96" s="65" t="b">
        <f t="shared" si="6"/>
        <v>1</v>
      </c>
    </row>
    <row r="97" spans="1:9" ht="25" customHeight="1">
      <c r="A97" s="70" t="str">
        <f t="shared" si="7"/>
        <v/>
      </c>
      <c r="B97" s="25"/>
      <c r="C97" s="24"/>
      <c r="D97" s="24"/>
      <c r="E97" s="21"/>
      <c r="F97" s="75" t="str">
        <f>IFERROR(_xlfn.XLOOKUP(D97,補助単価!$B$11:$B$16,補助単価!$E$11:$E$16),"")</f>
        <v/>
      </c>
      <c r="G97" s="76" t="str">
        <f t="shared" si="8"/>
        <v/>
      </c>
      <c r="H97" s="66" t="str">
        <f t="shared" si="5"/>
        <v/>
      </c>
      <c r="I97" s="65" t="b">
        <f t="shared" si="6"/>
        <v>1</v>
      </c>
    </row>
    <row r="98" spans="1:9" ht="25" customHeight="1">
      <c r="A98" s="70" t="str">
        <f t="shared" si="7"/>
        <v/>
      </c>
      <c r="B98" s="25"/>
      <c r="C98" s="24"/>
      <c r="D98" s="24"/>
      <c r="E98" s="21"/>
      <c r="F98" s="75" t="str">
        <f>IFERROR(_xlfn.XLOOKUP(D98,補助単価!$B$11:$B$16,補助単価!$E$11:$E$16),"")</f>
        <v/>
      </c>
      <c r="G98" s="76" t="str">
        <f t="shared" si="8"/>
        <v/>
      </c>
      <c r="H98" s="66" t="str">
        <f t="shared" si="5"/>
        <v/>
      </c>
      <c r="I98" s="65" t="b">
        <f t="shared" si="6"/>
        <v>1</v>
      </c>
    </row>
    <row r="99" spans="1:9" ht="25" customHeight="1">
      <c r="A99" s="70" t="str">
        <f t="shared" si="7"/>
        <v/>
      </c>
      <c r="B99" s="25"/>
      <c r="C99" s="24"/>
      <c r="D99" s="24"/>
      <c r="E99" s="21"/>
      <c r="F99" s="75" t="str">
        <f>IFERROR(_xlfn.XLOOKUP(D99,補助単価!$B$11:$B$16,補助単価!$E$11:$E$16),"")</f>
        <v/>
      </c>
      <c r="G99" s="76" t="str">
        <f t="shared" si="8"/>
        <v/>
      </c>
      <c r="H99" s="66" t="str">
        <f t="shared" si="5"/>
        <v/>
      </c>
      <c r="I99" s="65" t="b">
        <f t="shared" si="6"/>
        <v>1</v>
      </c>
    </row>
    <row r="100" spans="1:9" ht="25" customHeight="1">
      <c r="A100" s="70" t="str">
        <f t="shared" si="7"/>
        <v/>
      </c>
      <c r="B100" s="25"/>
      <c r="C100" s="24"/>
      <c r="D100" s="24"/>
      <c r="E100" s="21"/>
      <c r="F100" s="75" t="str">
        <f>IFERROR(_xlfn.XLOOKUP(D100,補助単価!$B$11:$B$16,補助単価!$E$11:$E$16),"")</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IFERROR(_xlfn.XLOOKUP(D101,補助単価!$B$11:$B$16,補助単価!$E$11:$E$16),"")</f>
        <v/>
      </c>
      <c r="G101" s="76" t="str">
        <f t="shared" si="8"/>
        <v/>
      </c>
      <c r="H101" s="66" t="str">
        <f t="shared" si="5"/>
        <v/>
      </c>
      <c r="I101" s="65" t="b">
        <f t="shared" si="9"/>
        <v>1</v>
      </c>
    </row>
    <row r="102" spans="1:9" ht="25" customHeight="1">
      <c r="A102" s="70" t="str">
        <f t="shared" si="7"/>
        <v/>
      </c>
      <c r="B102" s="25"/>
      <c r="C102" s="24"/>
      <c r="D102" s="24"/>
      <c r="E102" s="21"/>
      <c r="F102" s="75" t="str">
        <f>IFERROR(_xlfn.XLOOKUP(D102,補助単価!$B$11:$B$16,補助単価!$E$11:$E$16),"")</f>
        <v/>
      </c>
      <c r="G102" s="76" t="str">
        <f t="shared" si="8"/>
        <v/>
      </c>
      <c r="H102" s="66" t="str">
        <f t="shared" si="5"/>
        <v/>
      </c>
      <c r="I102" s="65" t="b">
        <f t="shared" si="9"/>
        <v>1</v>
      </c>
    </row>
    <row r="103" spans="1:9" ht="25" customHeight="1">
      <c r="A103" s="70" t="str">
        <f t="shared" si="7"/>
        <v/>
      </c>
      <c r="B103" s="25"/>
      <c r="C103" s="24"/>
      <c r="D103" s="24"/>
      <c r="E103" s="21"/>
      <c r="F103" s="75" t="str">
        <f>IFERROR(_xlfn.XLOOKUP(D103,補助単価!$B$11:$B$16,補助単価!$E$11:$E$16),"")</f>
        <v/>
      </c>
      <c r="G103" s="76" t="str">
        <f t="shared" si="8"/>
        <v/>
      </c>
      <c r="H103" s="66" t="str">
        <f t="shared" si="5"/>
        <v/>
      </c>
      <c r="I103" s="65" t="b">
        <f t="shared" si="9"/>
        <v>1</v>
      </c>
    </row>
    <row r="104" spans="1:9" ht="25" customHeight="1">
      <c r="A104" s="70" t="str">
        <f t="shared" si="7"/>
        <v/>
      </c>
      <c r="B104" s="25"/>
      <c r="C104" s="24"/>
      <c r="D104" s="24"/>
      <c r="E104" s="21"/>
      <c r="F104" s="75" t="str">
        <f>IFERROR(_xlfn.XLOOKUP(D104,補助単価!$B$11:$B$16,補助単価!$E$11:$E$16),"")</f>
        <v/>
      </c>
      <c r="G104" s="76" t="str">
        <f t="shared" si="8"/>
        <v/>
      </c>
      <c r="H104" s="66" t="str">
        <f t="shared" si="5"/>
        <v/>
      </c>
      <c r="I104" s="65" t="b">
        <f t="shared" si="9"/>
        <v>1</v>
      </c>
    </row>
    <row r="105" spans="1:9" ht="25" customHeight="1">
      <c r="A105" s="70" t="str">
        <f t="shared" si="7"/>
        <v/>
      </c>
      <c r="B105" s="25"/>
      <c r="C105" s="24"/>
      <c r="D105" s="24"/>
      <c r="E105" s="21"/>
      <c r="F105" s="75" t="str">
        <f>IFERROR(_xlfn.XLOOKUP(D105,補助単価!$B$11:$B$16,補助単価!$E$11:$E$16),"")</f>
        <v/>
      </c>
      <c r="G105" s="76" t="str">
        <f t="shared" si="8"/>
        <v/>
      </c>
      <c r="H105" s="66" t="str">
        <f t="shared" si="5"/>
        <v/>
      </c>
      <c r="I105" s="65" t="b">
        <f t="shared" si="9"/>
        <v>1</v>
      </c>
    </row>
    <row r="106" spans="1:9" ht="25" customHeight="1">
      <c r="A106" s="70" t="str">
        <f t="shared" si="7"/>
        <v/>
      </c>
      <c r="B106" s="25"/>
      <c r="C106" s="24"/>
      <c r="D106" s="24"/>
      <c r="E106" s="21"/>
      <c r="F106" s="75" t="str">
        <f>IFERROR(_xlfn.XLOOKUP(D106,補助単価!$B$11:$B$16,補助単価!$E$11:$E$16),"")</f>
        <v/>
      </c>
      <c r="G106" s="76" t="str">
        <f t="shared" si="8"/>
        <v/>
      </c>
      <c r="H106" s="66" t="str">
        <f t="shared" si="5"/>
        <v/>
      </c>
      <c r="I106" s="65" t="b">
        <f t="shared" si="9"/>
        <v>1</v>
      </c>
    </row>
    <row r="107" spans="1:9" ht="25" customHeight="1">
      <c r="A107" s="70" t="str">
        <f t="shared" si="7"/>
        <v/>
      </c>
      <c r="B107" s="25"/>
      <c r="C107" s="24"/>
      <c r="D107" s="24"/>
      <c r="E107" s="21"/>
      <c r="F107" s="75" t="str">
        <f>IFERROR(_xlfn.XLOOKUP(D107,補助単価!$B$11:$B$16,補助単価!$E$11:$E$16),"")</f>
        <v/>
      </c>
      <c r="G107" s="76" t="str">
        <f t="shared" si="8"/>
        <v/>
      </c>
      <c r="H107" s="66" t="str">
        <f t="shared" si="5"/>
        <v/>
      </c>
      <c r="I107" s="65" t="b">
        <f t="shared" si="9"/>
        <v>1</v>
      </c>
    </row>
    <row r="108" spans="1:9" ht="25" customHeight="1">
      <c r="A108" s="70" t="str">
        <f t="shared" si="7"/>
        <v/>
      </c>
      <c r="B108" s="25"/>
      <c r="C108" s="24"/>
      <c r="D108" s="24"/>
      <c r="E108" s="21"/>
      <c r="F108" s="75" t="str">
        <f>IFERROR(_xlfn.XLOOKUP(D108,補助単価!$B$11:$B$16,補助単価!$E$11:$E$16),"")</f>
        <v/>
      </c>
      <c r="G108" s="76" t="str">
        <f t="shared" si="8"/>
        <v/>
      </c>
      <c r="H108" s="66" t="str">
        <f t="shared" si="5"/>
        <v/>
      </c>
      <c r="I108" s="65" t="b">
        <f t="shared" si="9"/>
        <v>1</v>
      </c>
    </row>
    <row r="109" spans="1:9" ht="25" customHeight="1">
      <c r="A109" s="70" t="str">
        <f t="shared" si="7"/>
        <v/>
      </c>
      <c r="B109" s="25"/>
      <c r="C109" s="24"/>
      <c r="D109" s="24"/>
      <c r="E109" s="21"/>
      <c r="F109" s="75" t="str">
        <f>IFERROR(_xlfn.XLOOKUP(D109,補助単価!$B$11:$B$16,補助単価!$E$11:$E$16),"")</f>
        <v/>
      </c>
      <c r="G109" s="76" t="str">
        <f t="shared" si="8"/>
        <v/>
      </c>
      <c r="H109" s="66" t="str">
        <f t="shared" si="5"/>
        <v/>
      </c>
      <c r="I109" s="65" t="b">
        <f t="shared" si="9"/>
        <v>1</v>
      </c>
    </row>
    <row r="110" spans="1:9" ht="25" customHeight="1">
      <c r="A110" s="70" t="str">
        <f t="shared" si="7"/>
        <v/>
      </c>
      <c r="B110" s="25"/>
      <c r="C110" s="24"/>
      <c r="D110" s="24"/>
      <c r="E110" s="21"/>
      <c r="F110" s="75" t="str">
        <f>IFERROR(_xlfn.XLOOKUP(D110,補助単価!$B$11:$B$16,補助単価!$E$11:$E$16),"")</f>
        <v/>
      </c>
      <c r="G110" s="76" t="str">
        <f t="shared" si="8"/>
        <v/>
      </c>
      <c r="H110" s="66" t="str">
        <f t="shared" si="5"/>
        <v/>
      </c>
      <c r="I110" s="65" t="b">
        <f t="shared" si="9"/>
        <v>1</v>
      </c>
    </row>
    <row r="111" spans="1:9" ht="25" customHeight="1">
      <c r="A111" s="70" t="str">
        <f t="shared" si="7"/>
        <v/>
      </c>
      <c r="B111" s="25"/>
      <c r="C111" s="24"/>
      <c r="D111" s="24"/>
      <c r="E111" s="21"/>
      <c r="F111" s="75" t="str">
        <f>IFERROR(_xlfn.XLOOKUP(D111,補助単価!$B$11:$B$16,補助単価!$E$11:$E$16),"")</f>
        <v/>
      </c>
      <c r="G111" s="76" t="str">
        <f t="shared" si="8"/>
        <v/>
      </c>
      <c r="H111" s="66" t="str">
        <f t="shared" si="5"/>
        <v/>
      </c>
      <c r="I111" s="65" t="b">
        <f t="shared" si="9"/>
        <v>1</v>
      </c>
    </row>
    <row r="112" spans="1:9" ht="25" customHeight="1">
      <c r="A112" s="70" t="str">
        <f t="shared" si="7"/>
        <v/>
      </c>
      <c r="B112" s="25"/>
      <c r="C112" s="24"/>
      <c r="D112" s="24"/>
      <c r="E112" s="21"/>
      <c r="F112" s="75" t="str">
        <f>IFERROR(_xlfn.XLOOKUP(D112,補助単価!$B$11:$B$16,補助単価!$E$11:$E$16),"")</f>
        <v/>
      </c>
      <c r="G112" s="76" t="str">
        <f t="shared" si="8"/>
        <v/>
      </c>
      <c r="H112" s="66" t="str">
        <f t="shared" si="5"/>
        <v/>
      </c>
      <c r="I112" s="65" t="b">
        <f t="shared" si="9"/>
        <v>1</v>
      </c>
    </row>
    <row r="113" spans="1:9" ht="25" customHeight="1">
      <c r="A113" s="70" t="str">
        <f t="shared" si="7"/>
        <v/>
      </c>
      <c r="B113" s="25"/>
      <c r="C113" s="24"/>
      <c r="D113" s="24"/>
      <c r="E113" s="21"/>
      <c r="F113" s="75" t="str">
        <f>IFERROR(_xlfn.XLOOKUP(D113,補助単価!$B$11:$B$16,補助単価!$E$11:$E$16),"")</f>
        <v/>
      </c>
      <c r="G113" s="76" t="str">
        <f t="shared" si="8"/>
        <v/>
      </c>
      <c r="H113" s="66" t="str">
        <f t="shared" si="5"/>
        <v/>
      </c>
      <c r="I113" s="65" t="b">
        <f t="shared" si="9"/>
        <v>1</v>
      </c>
    </row>
    <row r="114" spans="1:9" ht="25" customHeight="1">
      <c r="A114" s="70" t="str">
        <f t="shared" si="7"/>
        <v/>
      </c>
      <c r="B114" s="25"/>
      <c r="C114" s="24"/>
      <c r="D114" s="24"/>
      <c r="E114" s="21"/>
      <c r="F114" s="75" t="str">
        <f>IFERROR(_xlfn.XLOOKUP(D114,補助単価!$B$11:$B$16,補助単価!$E$11:$E$16),"")</f>
        <v/>
      </c>
      <c r="G114" s="76" t="str">
        <f t="shared" si="8"/>
        <v/>
      </c>
      <c r="H114" s="66" t="str">
        <f t="shared" si="5"/>
        <v/>
      </c>
      <c r="I114" s="65" t="b">
        <f t="shared" si="9"/>
        <v>1</v>
      </c>
    </row>
    <row r="115" spans="1:9" ht="25" customHeight="1">
      <c r="A115" s="70" t="str">
        <f t="shared" si="7"/>
        <v/>
      </c>
      <c r="B115" s="25"/>
      <c r="C115" s="24"/>
      <c r="D115" s="24"/>
      <c r="E115" s="21"/>
      <c r="F115" s="75" t="str">
        <f>IFERROR(_xlfn.XLOOKUP(D115,補助単価!$B$11:$B$16,補助単価!$E$11:$E$16),"")</f>
        <v/>
      </c>
      <c r="G115" s="76" t="str">
        <f t="shared" si="8"/>
        <v/>
      </c>
      <c r="H115" s="66" t="str">
        <f t="shared" si="5"/>
        <v/>
      </c>
      <c r="I115" s="65" t="b">
        <f t="shared" si="9"/>
        <v>1</v>
      </c>
    </row>
    <row r="116" spans="1:9" ht="25" customHeight="1">
      <c r="A116" s="70" t="str">
        <f t="shared" si="7"/>
        <v/>
      </c>
      <c r="B116" s="25"/>
      <c r="C116" s="24"/>
      <c r="D116" s="24"/>
      <c r="E116" s="21"/>
      <c r="F116" s="75" t="str">
        <f>IFERROR(_xlfn.XLOOKUP(D116,補助単価!$B$11:$B$16,補助単価!$E$11:$E$16),"")</f>
        <v/>
      </c>
      <c r="G116" s="76" t="str">
        <f t="shared" si="8"/>
        <v/>
      </c>
      <c r="H116" s="66" t="str">
        <f t="shared" si="5"/>
        <v/>
      </c>
      <c r="I116" s="65" t="b">
        <f t="shared" si="9"/>
        <v>1</v>
      </c>
    </row>
    <row r="117" spans="1:9" ht="25" customHeight="1">
      <c r="A117" s="70" t="str">
        <f t="shared" si="7"/>
        <v/>
      </c>
      <c r="B117" s="25"/>
      <c r="C117" s="24"/>
      <c r="D117" s="24"/>
      <c r="E117" s="21"/>
      <c r="F117" s="75" t="str">
        <f>IFERROR(_xlfn.XLOOKUP(D117,補助単価!$B$11:$B$16,補助単価!$E$11:$E$16),"")</f>
        <v/>
      </c>
      <c r="G117" s="76" t="str">
        <f t="shared" si="8"/>
        <v/>
      </c>
      <c r="H117" s="66" t="str">
        <f t="shared" si="5"/>
        <v/>
      </c>
      <c r="I117" s="65" t="b">
        <f t="shared" si="9"/>
        <v>1</v>
      </c>
    </row>
    <row r="118" spans="1:9" ht="25" customHeight="1">
      <c r="A118" s="70" t="str">
        <f t="shared" si="7"/>
        <v/>
      </c>
      <c r="B118" s="25"/>
      <c r="C118" s="24"/>
      <c r="D118" s="24"/>
      <c r="E118" s="21"/>
      <c r="F118" s="75" t="str">
        <f>IFERROR(_xlfn.XLOOKUP(D118,補助単価!$B$11:$B$16,補助単価!$E$11:$E$16),"")</f>
        <v/>
      </c>
      <c r="G118" s="76" t="str">
        <f t="shared" si="8"/>
        <v/>
      </c>
      <c r="H118" s="66" t="str">
        <f t="shared" si="5"/>
        <v/>
      </c>
      <c r="I118" s="65" t="b">
        <f t="shared" si="9"/>
        <v>1</v>
      </c>
    </row>
    <row r="119" spans="1:9" ht="25" customHeight="1">
      <c r="A119" s="70" t="str">
        <f t="shared" si="7"/>
        <v/>
      </c>
      <c r="B119" s="25"/>
      <c r="C119" s="24"/>
      <c r="D119" s="24"/>
      <c r="E119" s="21"/>
      <c r="F119" s="75" t="str">
        <f>IFERROR(_xlfn.XLOOKUP(D119,補助単価!$B$11:$B$16,補助単価!$E$11:$E$16),"")</f>
        <v/>
      </c>
      <c r="G119" s="76" t="str">
        <f t="shared" si="8"/>
        <v/>
      </c>
      <c r="H119" s="66" t="str">
        <f t="shared" si="5"/>
        <v/>
      </c>
      <c r="I119" s="65" t="b">
        <f t="shared" si="9"/>
        <v>1</v>
      </c>
    </row>
    <row r="120" spans="1:9" ht="25" customHeight="1">
      <c r="A120" s="70" t="str">
        <f t="shared" si="7"/>
        <v/>
      </c>
      <c r="B120" s="25"/>
      <c r="C120" s="24"/>
      <c r="D120" s="24"/>
      <c r="E120" s="21"/>
      <c r="F120" s="75" t="str">
        <f>IFERROR(_xlfn.XLOOKUP(D120,補助単価!$B$11:$B$16,補助単価!$E$11:$E$16),"")</f>
        <v/>
      </c>
      <c r="G120" s="76" t="str">
        <f t="shared" si="8"/>
        <v/>
      </c>
      <c r="H120" s="66" t="str">
        <f t="shared" si="5"/>
        <v/>
      </c>
      <c r="I120" s="65" t="b">
        <f t="shared" si="9"/>
        <v>1</v>
      </c>
    </row>
    <row r="121" spans="1:9" ht="25" customHeight="1">
      <c r="A121" s="70" t="str">
        <f t="shared" si="7"/>
        <v/>
      </c>
      <c r="B121" s="25"/>
      <c r="C121" s="24"/>
      <c r="D121" s="24"/>
      <c r="E121" s="21"/>
      <c r="F121" s="75" t="str">
        <f>IFERROR(_xlfn.XLOOKUP(D121,補助単価!$B$11:$B$16,補助単価!$E$11:$E$16),"")</f>
        <v/>
      </c>
      <c r="G121" s="76" t="str">
        <f t="shared" si="8"/>
        <v/>
      </c>
      <c r="H121" s="66" t="str">
        <f t="shared" si="5"/>
        <v/>
      </c>
      <c r="I121" s="65" t="b">
        <f t="shared" si="9"/>
        <v>1</v>
      </c>
    </row>
    <row r="122" spans="1:9" ht="25" customHeight="1">
      <c r="A122" s="70" t="str">
        <f t="shared" si="7"/>
        <v/>
      </c>
      <c r="B122" s="25"/>
      <c r="C122" s="24"/>
      <c r="D122" s="24"/>
      <c r="E122" s="21"/>
      <c r="F122" s="75" t="str">
        <f>IFERROR(_xlfn.XLOOKUP(D122,補助単価!$B$11:$B$16,補助単価!$E$11:$E$16),"")</f>
        <v/>
      </c>
      <c r="G122" s="76" t="str">
        <f t="shared" si="8"/>
        <v/>
      </c>
      <c r="H122" s="66" t="str">
        <f t="shared" si="5"/>
        <v/>
      </c>
      <c r="I122" s="65" t="b">
        <f t="shared" si="9"/>
        <v>1</v>
      </c>
    </row>
    <row r="123" spans="1:9" ht="25" customHeight="1">
      <c r="A123" s="70" t="str">
        <f t="shared" si="7"/>
        <v/>
      </c>
      <c r="B123" s="25"/>
      <c r="C123" s="24"/>
      <c r="D123" s="24"/>
      <c r="E123" s="21"/>
      <c r="F123" s="75" t="str">
        <f>IFERROR(_xlfn.XLOOKUP(D123,補助単価!$B$11:$B$16,補助単価!$E$11:$E$16),"")</f>
        <v/>
      </c>
      <c r="G123" s="76" t="str">
        <f t="shared" si="8"/>
        <v/>
      </c>
      <c r="H123" s="66" t="str">
        <f t="shared" si="5"/>
        <v/>
      </c>
      <c r="I123" s="65" t="b">
        <f t="shared" si="9"/>
        <v>1</v>
      </c>
    </row>
    <row r="124" spans="1:9" ht="25" customHeight="1">
      <c r="A124" s="70" t="str">
        <f t="shared" si="7"/>
        <v/>
      </c>
      <c r="B124" s="25"/>
      <c r="C124" s="24"/>
      <c r="D124" s="24"/>
      <c r="E124" s="21"/>
      <c r="F124" s="75" t="str">
        <f>IFERROR(_xlfn.XLOOKUP(D124,補助単価!$B$11:$B$16,補助単価!$E$11:$E$16),"")</f>
        <v/>
      </c>
      <c r="G124" s="76" t="str">
        <f t="shared" si="8"/>
        <v/>
      </c>
      <c r="H124" s="66" t="str">
        <f t="shared" si="5"/>
        <v/>
      </c>
      <c r="I124" s="65" t="b">
        <f t="shared" si="9"/>
        <v>1</v>
      </c>
    </row>
    <row r="125" spans="1:9" ht="25" customHeight="1">
      <c r="A125" s="70" t="str">
        <f t="shared" si="7"/>
        <v/>
      </c>
      <c r="B125" s="25"/>
      <c r="C125" s="24"/>
      <c r="D125" s="24"/>
      <c r="E125" s="21"/>
      <c r="F125" s="75" t="str">
        <f>IFERROR(_xlfn.XLOOKUP(D125,補助単価!$B$11:$B$16,補助単価!$E$11:$E$16),"")</f>
        <v/>
      </c>
      <c r="G125" s="76" t="str">
        <f t="shared" si="8"/>
        <v/>
      </c>
      <c r="H125" s="66" t="str">
        <f t="shared" si="5"/>
        <v/>
      </c>
      <c r="I125" s="65" t="b">
        <f t="shared" si="9"/>
        <v>1</v>
      </c>
    </row>
    <row r="126" spans="1:9" ht="25" customHeight="1">
      <c r="A126" s="70" t="str">
        <f t="shared" si="7"/>
        <v/>
      </c>
      <c r="B126" s="25"/>
      <c r="C126" s="24"/>
      <c r="D126" s="24"/>
      <c r="E126" s="21"/>
      <c r="F126" s="75" t="str">
        <f>IFERROR(_xlfn.XLOOKUP(D126,補助単価!$B$11:$B$16,補助単価!$E$11:$E$16),"")</f>
        <v/>
      </c>
      <c r="G126" s="76" t="str">
        <f t="shared" si="8"/>
        <v/>
      </c>
      <c r="H126" s="66" t="str">
        <f t="shared" si="5"/>
        <v/>
      </c>
      <c r="I126" s="65" t="b">
        <f t="shared" si="9"/>
        <v>1</v>
      </c>
    </row>
    <row r="127" spans="1:9" ht="25" customHeight="1">
      <c r="A127" s="70" t="str">
        <f t="shared" si="7"/>
        <v/>
      </c>
      <c r="B127" s="25"/>
      <c r="C127" s="24"/>
      <c r="D127" s="24"/>
      <c r="E127" s="21"/>
      <c r="F127" s="75" t="str">
        <f>IFERROR(_xlfn.XLOOKUP(D127,補助単価!$B$11:$B$16,補助単価!$E$11:$E$16),"")</f>
        <v/>
      </c>
      <c r="G127" s="76" t="str">
        <f t="shared" si="8"/>
        <v/>
      </c>
      <c r="H127" s="66" t="str">
        <f t="shared" si="5"/>
        <v/>
      </c>
      <c r="I127" s="65" t="b">
        <f t="shared" si="9"/>
        <v>1</v>
      </c>
    </row>
    <row r="128" spans="1:9" ht="25" customHeight="1">
      <c r="A128" s="70" t="str">
        <f t="shared" si="7"/>
        <v/>
      </c>
      <c r="B128" s="25"/>
      <c r="C128" s="24"/>
      <c r="D128" s="24"/>
      <c r="E128" s="21"/>
      <c r="F128" s="75" t="str">
        <f>IFERROR(_xlfn.XLOOKUP(D128,補助単価!$B$11:$B$16,補助単価!$E$11:$E$16),"")</f>
        <v/>
      </c>
      <c r="G128" s="76" t="str">
        <f t="shared" si="8"/>
        <v/>
      </c>
      <c r="H128" s="66" t="str">
        <f t="shared" si="5"/>
        <v/>
      </c>
      <c r="I128" s="65" t="b">
        <f t="shared" si="9"/>
        <v>1</v>
      </c>
    </row>
    <row r="129" spans="1:9" ht="25" customHeight="1">
      <c r="A129" s="70" t="str">
        <f t="shared" si="7"/>
        <v/>
      </c>
      <c r="B129" s="25"/>
      <c r="C129" s="24"/>
      <c r="D129" s="24"/>
      <c r="E129" s="21"/>
      <c r="F129" s="75" t="str">
        <f>IFERROR(_xlfn.XLOOKUP(D129,補助単価!$B$11:$B$16,補助単価!$E$11:$E$16),"")</f>
        <v/>
      </c>
      <c r="G129" s="76" t="str">
        <f t="shared" si="8"/>
        <v/>
      </c>
      <c r="H129" s="66" t="str">
        <f t="shared" si="5"/>
        <v/>
      </c>
      <c r="I129" s="65" t="b">
        <f t="shared" si="9"/>
        <v>1</v>
      </c>
    </row>
    <row r="130" spans="1:9" ht="25" customHeight="1">
      <c r="A130" s="70" t="str">
        <f t="shared" si="7"/>
        <v/>
      </c>
      <c r="B130" s="25"/>
      <c r="C130" s="24"/>
      <c r="D130" s="24"/>
      <c r="E130" s="21"/>
      <c r="F130" s="75" t="str">
        <f>IFERROR(_xlfn.XLOOKUP(D130,補助単価!$B$11:$B$16,補助単価!$E$11:$E$16),"")</f>
        <v/>
      </c>
      <c r="G130" s="76" t="str">
        <f t="shared" si="8"/>
        <v/>
      </c>
      <c r="H130" s="66" t="str">
        <f t="shared" si="5"/>
        <v/>
      </c>
      <c r="I130" s="65" t="b">
        <f t="shared" si="9"/>
        <v>1</v>
      </c>
    </row>
    <row r="131" spans="1:9" ht="25" customHeight="1">
      <c r="A131" s="70" t="str">
        <f t="shared" si="7"/>
        <v/>
      </c>
      <c r="B131" s="25"/>
      <c r="C131" s="24"/>
      <c r="D131" s="24"/>
      <c r="E131" s="21"/>
      <c r="F131" s="75" t="str">
        <f>IFERROR(_xlfn.XLOOKUP(D131,補助単価!$B$11:$B$16,補助単価!$E$11:$E$16),"")</f>
        <v/>
      </c>
      <c r="G131" s="76" t="str">
        <f t="shared" si="8"/>
        <v/>
      </c>
      <c r="H131" s="66" t="str">
        <f t="shared" si="5"/>
        <v/>
      </c>
      <c r="I131" s="65" t="b">
        <f t="shared" si="9"/>
        <v>1</v>
      </c>
    </row>
    <row r="132" spans="1:9" ht="25" customHeight="1">
      <c r="A132" s="70" t="str">
        <f t="shared" si="7"/>
        <v/>
      </c>
      <c r="B132" s="25"/>
      <c r="C132" s="24"/>
      <c r="D132" s="24"/>
      <c r="E132" s="21"/>
      <c r="F132" s="75" t="str">
        <f>IFERROR(_xlfn.XLOOKUP(D132,補助単価!$B$11:$B$16,補助単価!$E$11:$E$16),"")</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IFERROR(_xlfn.XLOOKUP(D133,補助単価!$B$11:$B$16,補助単価!$E$11:$E$16),"")</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IFERROR(_xlfn.XLOOKUP(D134,補助単価!$B$11:$B$16,補助単価!$E$11:$E$16),"")</f>
        <v/>
      </c>
      <c r="G134" s="76" t="str">
        <f t="shared" si="13"/>
        <v/>
      </c>
      <c r="H134" s="66" t="str">
        <f t="shared" si="10"/>
        <v/>
      </c>
      <c r="I134" s="65" t="b">
        <f t="shared" si="11"/>
        <v>1</v>
      </c>
    </row>
    <row r="135" spans="1:9" ht="25" customHeight="1">
      <c r="A135" s="70" t="str">
        <f t="shared" si="12"/>
        <v/>
      </c>
      <c r="B135" s="25"/>
      <c r="C135" s="24"/>
      <c r="D135" s="24"/>
      <c r="E135" s="21"/>
      <c r="F135" s="75" t="str">
        <f>IFERROR(_xlfn.XLOOKUP(D135,補助単価!$B$11:$B$16,補助単価!$E$11:$E$16),"")</f>
        <v/>
      </c>
      <c r="G135" s="76" t="str">
        <f t="shared" si="13"/>
        <v/>
      </c>
      <c r="H135" s="66" t="str">
        <f t="shared" si="10"/>
        <v/>
      </c>
      <c r="I135" s="65" t="b">
        <f t="shared" si="11"/>
        <v>1</v>
      </c>
    </row>
    <row r="136" spans="1:9" ht="25" customHeight="1">
      <c r="A136" s="70" t="str">
        <f t="shared" si="12"/>
        <v/>
      </c>
      <c r="B136" s="25"/>
      <c r="C136" s="24"/>
      <c r="D136" s="24"/>
      <c r="E136" s="21"/>
      <c r="F136" s="75" t="str">
        <f>IFERROR(_xlfn.XLOOKUP(D136,補助単価!$B$11:$B$16,補助単価!$E$11:$E$16),"")</f>
        <v/>
      </c>
      <c r="G136" s="76" t="str">
        <f t="shared" si="13"/>
        <v/>
      </c>
      <c r="H136" s="66" t="str">
        <f t="shared" si="10"/>
        <v/>
      </c>
      <c r="I136" s="65" t="b">
        <f t="shared" si="11"/>
        <v>1</v>
      </c>
    </row>
    <row r="137" spans="1:9" ht="25" customHeight="1">
      <c r="A137" s="70" t="str">
        <f t="shared" si="12"/>
        <v/>
      </c>
      <c r="B137" s="25"/>
      <c r="C137" s="24"/>
      <c r="D137" s="24"/>
      <c r="E137" s="21"/>
      <c r="F137" s="75" t="str">
        <f>IFERROR(_xlfn.XLOOKUP(D137,補助単価!$B$11:$B$16,補助単価!$E$11:$E$16),"")</f>
        <v/>
      </c>
      <c r="G137" s="76" t="str">
        <f t="shared" si="13"/>
        <v/>
      </c>
      <c r="H137" s="66" t="str">
        <f t="shared" si="10"/>
        <v/>
      </c>
      <c r="I137" s="65" t="b">
        <f t="shared" si="11"/>
        <v>1</v>
      </c>
    </row>
    <row r="138" spans="1:9" ht="25" customHeight="1">
      <c r="A138" s="70" t="str">
        <f t="shared" si="12"/>
        <v/>
      </c>
      <c r="B138" s="25"/>
      <c r="C138" s="24"/>
      <c r="D138" s="24"/>
      <c r="E138" s="21"/>
      <c r="F138" s="75" t="str">
        <f>IFERROR(_xlfn.XLOOKUP(D138,補助単価!$B$11:$B$16,補助単価!$E$11:$E$16),"")</f>
        <v/>
      </c>
      <c r="G138" s="76" t="str">
        <f t="shared" si="13"/>
        <v/>
      </c>
      <c r="H138" s="66" t="str">
        <f t="shared" si="10"/>
        <v/>
      </c>
      <c r="I138" s="65" t="b">
        <f t="shared" si="11"/>
        <v>1</v>
      </c>
    </row>
    <row r="139" spans="1:9" ht="25" customHeight="1">
      <c r="A139" s="70" t="str">
        <f t="shared" si="12"/>
        <v/>
      </c>
      <c r="B139" s="25"/>
      <c r="C139" s="24"/>
      <c r="D139" s="24"/>
      <c r="E139" s="21"/>
      <c r="F139" s="75" t="str">
        <f>IFERROR(_xlfn.XLOOKUP(D139,補助単価!$B$11:$B$16,補助単価!$E$11:$E$16),"")</f>
        <v/>
      </c>
      <c r="G139" s="76" t="str">
        <f t="shared" si="13"/>
        <v/>
      </c>
      <c r="H139" s="66" t="str">
        <f t="shared" si="10"/>
        <v/>
      </c>
      <c r="I139" s="65" t="b">
        <f t="shared" si="11"/>
        <v>1</v>
      </c>
    </row>
    <row r="140" spans="1:9" ht="25" customHeight="1">
      <c r="A140" s="70" t="str">
        <f t="shared" si="12"/>
        <v/>
      </c>
      <c r="B140" s="25"/>
      <c r="C140" s="24"/>
      <c r="D140" s="24"/>
      <c r="E140" s="21"/>
      <c r="F140" s="75" t="str">
        <f>IFERROR(_xlfn.XLOOKUP(D140,補助単価!$B$11:$B$16,補助単価!$E$11:$E$16),"")</f>
        <v/>
      </c>
      <c r="G140" s="76" t="str">
        <f t="shared" si="13"/>
        <v/>
      </c>
      <c r="H140" s="66" t="str">
        <f t="shared" si="10"/>
        <v/>
      </c>
      <c r="I140" s="65" t="b">
        <f t="shared" si="11"/>
        <v>1</v>
      </c>
    </row>
    <row r="141" spans="1:9" ht="25" customHeight="1">
      <c r="A141" s="70" t="str">
        <f t="shared" si="12"/>
        <v/>
      </c>
      <c r="B141" s="25"/>
      <c r="C141" s="24"/>
      <c r="D141" s="24"/>
      <c r="E141" s="21"/>
      <c r="F141" s="75" t="str">
        <f>IFERROR(_xlfn.XLOOKUP(D141,補助単価!$B$11:$B$16,補助単価!$E$11:$E$16),"")</f>
        <v/>
      </c>
      <c r="G141" s="76" t="str">
        <f t="shared" si="13"/>
        <v/>
      </c>
      <c r="H141" s="66" t="str">
        <f t="shared" si="10"/>
        <v/>
      </c>
      <c r="I141" s="65" t="b">
        <f t="shared" si="11"/>
        <v>1</v>
      </c>
    </row>
    <row r="142" spans="1:9" ht="25" customHeight="1">
      <c r="A142" s="70" t="str">
        <f t="shared" si="12"/>
        <v/>
      </c>
      <c r="B142" s="25"/>
      <c r="C142" s="24"/>
      <c r="D142" s="24"/>
      <c r="E142" s="21"/>
      <c r="F142" s="75" t="str">
        <f>IFERROR(_xlfn.XLOOKUP(D142,補助単価!$B$11:$B$16,補助単価!$E$11:$E$16),"")</f>
        <v/>
      </c>
      <c r="G142" s="76" t="str">
        <f t="shared" si="13"/>
        <v/>
      </c>
      <c r="H142" s="66" t="str">
        <f t="shared" si="10"/>
        <v/>
      </c>
      <c r="I142" s="65" t="b">
        <f t="shared" si="11"/>
        <v>1</v>
      </c>
    </row>
    <row r="143" spans="1:9" ht="25" customHeight="1">
      <c r="A143" s="70" t="str">
        <f t="shared" si="12"/>
        <v/>
      </c>
      <c r="B143" s="25"/>
      <c r="C143" s="24"/>
      <c r="D143" s="24"/>
      <c r="E143" s="21"/>
      <c r="F143" s="75" t="str">
        <f>IFERROR(_xlfn.XLOOKUP(D143,補助単価!$B$11:$B$16,補助単価!$E$11:$E$16),"")</f>
        <v/>
      </c>
      <c r="G143" s="76" t="str">
        <f t="shared" si="13"/>
        <v/>
      </c>
      <c r="H143" s="66" t="str">
        <f t="shared" si="10"/>
        <v/>
      </c>
      <c r="I143" s="65" t="b">
        <f t="shared" si="11"/>
        <v>1</v>
      </c>
    </row>
    <row r="144" spans="1:9" ht="25" customHeight="1">
      <c r="A144" s="70" t="str">
        <f t="shared" si="12"/>
        <v/>
      </c>
      <c r="B144" s="25"/>
      <c r="C144" s="24"/>
      <c r="D144" s="24"/>
      <c r="E144" s="21"/>
      <c r="F144" s="75" t="str">
        <f>IFERROR(_xlfn.XLOOKUP(D144,補助単価!$B$11:$B$16,補助単価!$E$11:$E$16),"")</f>
        <v/>
      </c>
      <c r="G144" s="76" t="str">
        <f t="shared" si="13"/>
        <v/>
      </c>
      <c r="H144" s="66" t="str">
        <f t="shared" si="10"/>
        <v/>
      </c>
      <c r="I144" s="65" t="b">
        <f t="shared" si="11"/>
        <v>1</v>
      </c>
    </row>
    <row r="145" spans="1:9" ht="25" customHeight="1">
      <c r="A145" s="70" t="str">
        <f t="shared" si="12"/>
        <v/>
      </c>
      <c r="B145" s="25"/>
      <c r="C145" s="24"/>
      <c r="D145" s="24"/>
      <c r="E145" s="21"/>
      <c r="F145" s="75" t="str">
        <f>IFERROR(_xlfn.XLOOKUP(D145,補助単価!$B$11:$B$16,補助単価!$E$11:$E$16),"")</f>
        <v/>
      </c>
      <c r="G145" s="76" t="str">
        <f t="shared" si="13"/>
        <v/>
      </c>
      <c r="H145" s="66" t="str">
        <f t="shared" si="10"/>
        <v/>
      </c>
      <c r="I145" s="65" t="b">
        <f t="shared" si="11"/>
        <v>1</v>
      </c>
    </row>
    <row r="146" spans="1:9" ht="25" customHeight="1">
      <c r="A146" s="70" t="str">
        <f t="shared" si="12"/>
        <v/>
      </c>
      <c r="B146" s="25"/>
      <c r="C146" s="24"/>
      <c r="D146" s="24"/>
      <c r="E146" s="21"/>
      <c r="F146" s="75" t="str">
        <f>IFERROR(_xlfn.XLOOKUP(D146,補助単価!$B$11:$B$16,補助単価!$E$11:$E$16),"")</f>
        <v/>
      </c>
      <c r="G146" s="76" t="str">
        <f t="shared" si="13"/>
        <v/>
      </c>
      <c r="H146" s="66" t="str">
        <f t="shared" si="10"/>
        <v/>
      </c>
      <c r="I146" s="65" t="b">
        <f t="shared" si="11"/>
        <v>1</v>
      </c>
    </row>
    <row r="147" spans="1:9" ht="25" customHeight="1">
      <c r="A147" s="70" t="str">
        <f t="shared" si="12"/>
        <v/>
      </c>
      <c r="B147" s="25"/>
      <c r="C147" s="24"/>
      <c r="D147" s="24"/>
      <c r="E147" s="21"/>
      <c r="F147" s="75" t="str">
        <f>IFERROR(_xlfn.XLOOKUP(D147,補助単価!$B$11:$B$16,補助単価!$E$11:$E$16),"")</f>
        <v/>
      </c>
      <c r="G147" s="76" t="str">
        <f t="shared" si="13"/>
        <v/>
      </c>
      <c r="H147" s="66" t="str">
        <f t="shared" si="10"/>
        <v/>
      </c>
      <c r="I147" s="65" t="b">
        <f t="shared" si="11"/>
        <v>1</v>
      </c>
    </row>
    <row r="148" spans="1:9" ht="25" customHeight="1">
      <c r="A148" s="70" t="str">
        <f t="shared" si="12"/>
        <v/>
      </c>
      <c r="B148" s="25"/>
      <c r="C148" s="24"/>
      <c r="D148" s="24"/>
      <c r="E148" s="21"/>
      <c r="F148" s="75" t="str">
        <f>IFERROR(_xlfn.XLOOKUP(D148,補助単価!$B$11:$B$16,補助単価!$E$11:$E$16),"")</f>
        <v/>
      </c>
      <c r="G148" s="76" t="str">
        <f t="shared" si="13"/>
        <v/>
      </c>
      <c r="H148" s="66" t="str">
        <f t="shared" si="10"/>
        <v/>
      </c>
      <c r="I148" s="65" t="b">
        <f t="shared" si="11"/>
        <v>1</v>
      </c>
    </row>
    <row r="149" spans="1:9" ht="25" customHeight="1">
      <c r="A149" s="70" t="str">
        <f t="shared" si="12"/>
        <v/>
      </c>
      <c r="B149" s="25"/>
      <c r="C149" s="24"/>
      <c r="D149" s="24"/>
      <c r="E149" s="21"/>
      <c r="F149" s="75" t="str">
        <f>IFERROR(_xlfn.XLOOKUP(D149,補助単価!$B$11:$B$16,補助単価!$E$11:$E$16),"")</f>
        <v/>
      </c>
      <c r="G149" s="76" t="str">
        <f t="shared" si="13"/>
        <v/>
      </c>
      <c r="H149" s="66" t="str">
        <f t="shared" si="10"/>
        <v/>
      </c>
      <c r="I149" s="65" t="b">
        <f t="shared" si="11"/>
        <v>1</v>
      </c>
    </row>
  </sheetData>
  <sheetProtection algorithmName="SHA-512" hashValue="R9+BvteSJudchII9OsVZFNFe0X2GCPfYltJdxoAQMwjXLVncFKvtW9QhgDjUBx98JQ5lWoKjjyzCr72B0uaQhg==" saltValue="xgEYqBs62I/3/A7MiMQqKw==" spinCount="100000" sheet="1" selectLockedCells="1"/>
  <mergeCells count="2">
    <mergeCell ref="B2:D2"/>
    <mergeCell ref="J11:K11"/>
  </mergeCells>
  <phoneticPr fontId="2"/>
  <conditionalFormatting sqref="A3:G149">
    <cfRule type="expression" dxfId="3" priority="2">
      <formula>$I3=FALSE</formula>
    </cfRule>
  </conditionalFormatting>
  <conditionalFormatting sqref="A2:XFD1048576 A1:F1 H1:XFD1">
    <cfRule type="expression" dxfId="2"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84FD99D-97F4-429C-9890-365734269FE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B29AAD0E-3294-49B2-BA21-D8273572BD3B}">
      <formula1>AND(LENB(E39:G39)=LEN(E39:G39))</formula1>
    </dataValidation>
    <dataValidation imeMode="on" allowBlank="1" showInputMessage="1" showErrorMessage="1" sqref="C4:C149" xr:uid="{27AE3958-911F-42C7-8167-79B75F607C47}"/>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8449FE1D-CF3A-4232-B036-EADDAC05863E}">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30A268E9-4BC8-4924-ADC9-D378533B4690}">
      <formula1>AND(LENB(E4:G4)=LEN(E4:G4))</formula1>
    </dataValidation>
    <dataValidation type="custom" allowBlank="1" showInputMessage="1" showErrorMessage="1" sqref="H4:H149" xr:uid="{946326EA-5FF1-4A3C-BCEF-F52BBC959C48}">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6FD6138-5940-4C3B-B038-A88B3AE972CC}">
          <x14:formula1>
            <xm:f>補助単価!$B$11:$B$16</xm:f>
          </x14:formula1>
          <xm:sqref>D4:D149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A16C-FBAE-4591-92CC-971FD9D79CB1}">
  <sheetPr>
    <pageSetUpPr fitToPage="1"/>
  </sheetPr>
  <dimension ref="A1:L149"/>
  <sheetViews>
    <sheetView view="pageBreakPreview" zoomScale="60" zoomScaleNormal="100" workbookViewId="0"/>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203</v>
      </c>
      <c r="B1" s="81"/>
      <c r="C1" s="45"/>
      <c r="D1" s="65"/>
      <c r="E1" s="65"/>
      <c r="F1" s="65"/>
      <c r="G1" s="146" t="str">
        <f>HYPERLINK("#目次・記入上の注意!A1","目次に戻る")</f>
        <v>目次に戻る</v>
      </c>
      <c r="H1" s="66"/>
      <c r="I1" s="65"/>
    </row>
    <row r="2" spans="1:12">
      <c r="A2" s="68"/>
      <c r="B2" s="257" t="s">
        <v>75</v>
      </c>
      <c r="C2" s="257"/>
      <c r="D2" s="257"/>
      <c r="E2" s="69"/>
      <c r="F2" s="69"/>
      <c r="G2" s="69"/>
      <c r="H2" s="66"/>
      <c r="I2" s="65"/>
    </row>
    <row r="3" spans="1:12" s="74" customFormat="1" ht="26">
      <c r="A3" s="70" t="s">
        <v>31</v>
      </c>
      <c r="B3" s="70" t="s">
        <v>27</v>
      </c>
      <c r="C3" s="71" t="s">
        <v>28</v>
      </c>
      <c r="D3" s="70" t="s">
        <v>29</v>
      </c>
      <c r="E3" s="72" t="s">
        <v>72</v>
      </c>
      <c r="F3" s="72" t="s">
        <v>117</v>
      </c>
      <c r="G3" s="70" t="s">
        <v>30</v>
      </c>
      <c r="H3" s="66" t="s">
        <v>32</v>
      </c>
      <c r="I3" s="73" t="s">
        <v>33</v>
      </c>
    </row>
    <row r="4" spans="1:12" ht="25" customHeight="1">
      <c r="A4" s="70" t="str">
        <f>IF(G4="","",IF(G4=0,"",1))</f>
        <v/>
      </c>
      <c r="B4" s="25"/>
      <c r="C4" s="24"/>
      <c r="D4" s="24"/>
      <c r="E4" s="21"/>
      <c r="F4" s="75" t="str">
        <f>IFERROR(_xlfn.XLOOKUP(D4,補助単価!$B$11:$B$16,補助単価!$F$11:$F$16),"")</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IFERROR(_xlfn.XLOOKUP(D5,補助単価!$B$11:$B$16,補助単価!$F$11:$F$16),"")</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IFERROR(_xlfn.XLOOKUP(D6,補助単価!$B$11:$B$16,補助単価!$F$11:$F$16),"")</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IFERROR(_xlfn.XLOOKUP(D7,補助単価!$B$11:$B$16,補助単価!$F$11:$F$16),"")</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IFERROR(_xlfn.XLOOKUP(D8,補助単価!$B$11:$B$16,補助単価!$F$11:$F$16),"")</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IFERROR(_xlfn.XLOOKUP(D9,補助単価!$B$11:$B$16,補助単価!$F$11:$F$16),"")</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IFERROR(_xlfn.XLOOKUP(D10,補助単価!$B$11:$B$16,補助単価!$F$11:$F$16),"")</f>
        <v/>
      </c>
      <c r="G10" s="76" t="str">
        <f t="shared" si="3"/>
        <v/>
      </c>
      <c r="H10" s="66" t="str">
        <f t="shared" si="0"/>
        <v/>
      </c>
      <c r="I10" s="65" t="b">
        <f t="shared" si="1"/>
        <v>1</v>
      </c>
      <c r="J10" s="87" t="s">
        <v>159</v>
      </c>
      <c r="K10" s="89" t="str">
        <f>IF(AND(COUNTIF(D:D,"")=COUNTIF(F:F,"")),"無","有")</f>
        <v>無</v>
      </c>
      <c r="L10" s="89" t="str">
        <f>IF(K10="有","×","○")</f>
        <v>○</v>
      </c>
    </row>
    <row r="11" spans="1:12" ht="25" customHeight="1">
      <c r="A11" s="70" t="str">
        <f t="shared" si="2"/>
        <v/>
      </c>
      <c r="B11" s="25"/>
      <c r="C11" s="24"/>
      <c r="D11" s="24"/>
      <c r="E11" s="21"/>
      <c r="F11" s="75" t="str">
        <f>IFERROR(_xlfn.XLOOKUP(D11,補助単価!$B$11:$B$16,補助単価!$F$11:$F$16),"")</f>
        <v/>
      </c>
      <c r="G11" s="76" t="str">
        <f t="shared" si="3"/>
        <v/>
      </c>
      <c r="H11" s="66" t="str">
        <f t="shared" si="0"/>
        <v/>
      </c>
      <c r="I11" s="65" t="b">
        <f t="shared" si="1"/>
        <v>1</v>
      </c>
      <c r="J11" s="258" t="s">
        <v>163</v>
      </c>
      <c r="K11" s="259"/>
      <c r="L11" s="89" t="str">
        <f>IF(COUNTIF(L6:L10,"×")&gt;0,"×","○")</f>
        <v>○</v>
      </c>
    </row>
    <row r="12" spans="1:12" ht="25" customHeight="1">
      <c r="A12" s="70" t="str">
        <f t="shared" si="2"/>
        <v/>
      </c>
      <c r="B12" s="25"/>
      <c r="C12" s="24"/>
      <c r="D12" s="24"/>
      <c r="E12" s="21"/>
      <c r="F12" s="75" t="str">
        <f>IFERROR(_xlfn.XLOOKUP(D12,補助単価!$B$11:$B$16,補助単価!$F$11:$F$16),"")</f>
        <v/>
      </c>
      <c r="G12" s="76" t="str">
        <f t="shared" si="3"/>
        <v/>
      </c>
      <c r="H12" s="66" t="str">
        <f t="shared" si="0"/>
        <v/>
      </c>
      <c r="I12" s="65" t="b">
        <f t="shared" si="1"/>
        <v>1</v>
      </c>
    </row>
    <row r="13" spans="1:12" ht="25" customHeight="1">
      <c r="A13" s="70" t="str">
        <f t="shared" si="2"/>
        <v/>
      </c>
      <c r="B13" s="25"/>
      <c r="C13" s="24"/>
      <c r="D13" s="24"/>
      <c r="E13" s="21"/>
      <c r="F13" s="75" t="str">
        <f>IFERROR(_xlfn.XLOOKUP(D13,補助単価!$B$11:$B$16,補助単価!$F$11:$F$16),"")</f>
        <v/>
      </c>
      <c r="G13" s="76" t="str">
        <f t="shared" si="3"/>
        <v/>
      </c>
      <c r="H13" s="66" t="str">
        <f t="shared" si="0"/>
        <v/>
      </c>
      <c r="I13" s="65" t="b">
        <f t="shared" si="1"/>
        <v>1</v>
      </c>
    </row>
    <row r="14" spans="1:12" ht="25" customHeight="1">
      <c r="A14" s="70" t="str">
        <f t="shared" si="2"/>
        <v/>
      </c>
      <c r="B14" s="25"/>
      <c r="C14" s="24"/>
      <c r="D14" s="24"/>
      <c r="E14" s="21"/>
      <c r="F14" s="75" t="str">
        <f>IFERROR(_xlfn.XLOOKUP(D14,補助単価!$B$11:$B$16,補助単価!$F$11:$F$16),"")</f>
        <v/>
      </c>
      <c r="G14" s="76" t="str">
        <f t="shared" si="3"/>
        <v/>
      </c>
      <c r="H14" s="66" t="str">
        <f t="shared" si="0"/>
        <v/>
      </c>
      <c r="I14" s="65" t="b">
        <f t="shared" si="1"/>
        <v>1</v>
      </c>
    </row>
    <row r="15" spans="1:12" ht="25" customHeight="1">
      <c r="A15" s="70" t="str">
        <f t="shared" si="2"/>
        <v/>
      </c>
      <c r="B15" s="25"/>
      <c r="C15" s="24"/>
      <c r="D15" s="24"/>
      <c r="E15" s="21"/>
      <c r="F15" s="75" t="str">
        <f>IFERROR(_xlfn.XLOOKUP(D15,補助単価!$B$11:$B$16,補助単価!$F$11:$F$16),"")</f>
        <v/>
      </c>
      <c r="G15" s="76" t="str">
        <f t="shared" si="3"/>
        <v/>
      </c>
      <c r="H15" s="66" t="str">
        <f t="shared" si="0"/>
        <v/>
      </c>
      <c r="I15" s="65" t="b">
        <f t="shared" si="1"/>
        <v>1</v>
      </c>
    </row>
    <row r="16" spans="1:12" ht="25" customHeight="1">
      <c r="A16" s="70" t="str">
        <f t="shared" si="2"/>
        <v/>
      </c>
      <c r="B16" s="25"/>
      <c r="C16" s="24"/>
      <c r="D16" s="24"/>
      <c r="E16" s="21"/>
      <c r="F16" s="75" t="str">
        <f>IFERROR(_xlfn.XLOOKUP(D16,補助単価!$B$11:$B$16,補助単価!$F$11:$F$16),"")</f>
        <v/>
      </c>
      <c r="G16" s="76" t="str">
        <f t="shared" si="3"/>
        <v/>
      </c>
      <c r="H16" s="66" t="str">
        <f t="shared" si="0"/>
        <v/>
      </c>
      <c r="I16" s="65" t="b">
        <f t="shared" si="1"/>
        <v>1</v>
      </c>
    </row>
    <row r="17" spans="1:9" ht="25" customHeight="1">
      <c r="A17" s="70" t="str">
        <f t="shared" si="2"/>
        <v/>
      </c>
      <c r="B17" s="25"/>
      <c r="C17" s="24"/>
      <c r="D17" s="24"/>
      <c r="E17" s="21"/>
      <c r="F17" s="75" t="str">
        <f>IFERROR(_xlfn.XLOOKUP(D17,補助単価!$B$11:$B$16,補助単価!$F$11:$F$16),"")</f>
        <v/>
      </c>
      <c r="G17" s="76" t="str">
        <f t="shared" si="3"/>
        <v/>
      </c>
      <c r="H17" s="66" t="str">
        <f t="shared" si="0"/>
        <v/>
      </c>
      <c r="I17" s="65" t="b">
        <f t="shared" si="1"/>
        <v>1</v>
      </c>
    </row>
    <row r="18" spans="1:9" ht="25" customHeight="1">
      <c r="A18" s="70" t="str">
        <f t="shared" si="2"/>
        <v/>
      </c>
      <c r="B18" s="25"/>
      <c r="C18" s="24"/>
      <c r="D18" s="24"/>
      <c r="E18" s="21"/>
      <c r="F18" s="75" t="str">
        <f>IFERROR(_xlfn.XLOOKUP(D18,補助単価!$B$11:$B$16,補助単価!$F$11:$F$16),"")</f>
        <v/>
      </c>
      <c r="G18" s="76" t="str">
        <f t="shared" si="3"/>
        <v/>
      </c>
      <c r="H18" s="66" t="str">
        <f t="shared" si="0"/>
        <v/>
      </c>
      <c r="I18" s="65" t="b">
        <f t="shared" si="1"/>
        <v>1</v>
      </c>
    </row>
    <row r="19" spans="1:9" ht="25" customHeight="1">
      <c r="A19" s="70" t="str">
        <f t="shared" si="2"/>
        <v/>
      </c>
      <c r="B19" s="25"/>
      <c r="C19" s="24"/>
      <c r="D19" s="24"/>
      <c r="E19" s="21"/>
      <c r="F19" s="75" t="str">
        <f>IFERROR(_xlfn.XLOOKUP(D19,補助単価!$B$11:$B$16,補助単価!$F$11:$F$16),"")</f>
        <v/>
      </c>
      <c r="G19" s="76" t="str">
        <f t="shared" si="3"/>
        <v/>
      </c>
      <c r="H19" s="66" t="str">
        <f t="shared" si="0"/>
        <v/>
      </c>
      <c r="I19" s="65" t="b">
        <f t="shared" si="1"/>
        <v>1</v>
      </c>
    </row>
    <row r="20" spans="1:9" ht="25" customHeight="1">
      <c r="A20" s="70" t="str">
        <f t="shared" si="2"/>
        <v/>
      </c>
      <c r="B20" s="25"/>
      <c r="C20" s="24"/>
      <c r="D20" s="24"/>
      <c r="E20" s="21"/>
      <c r="F20" s="75" t="str">
        <f>IFERROR(_xlfn.XLOOKUP(D20,補助単価!$B$11:$B$16,補助単価!$F$11:$F$16),"")</f>
        <v/>
      </c>
      <c r="G20" s="76" t="str">
        <f t="shared" si="3"/>
        <v/>
      </c>
      <c r="H20" s="66" t="str">
        <f t="shared" si="0"/>
        <v/>
      </c>
      <c r="I20" s="65" t="b">
        <f t="shared" si="1"/>
        <v>1</v>
      </c>
    </row>
    <row r="21" spans="1:9" ht="25" customHeight="1">
      <c r="A21" s="70" t="str">
        <f t="shared" si="2"/>
        <v/>
      </c>
      <c r="B21" s="25"/>
      <c r="C21" s="24"/>
      <c r="D21" s="24"/>
      <c r="E21" s="21"/>
      <c r="F21" s="75" t="str">
        <f>IFERROR(_xlfn.XLOOKUP(D21,補助単価!$B$11:$B$16,補助単価!$F$11:$F$16),"")</f>
        <v/>
      </c>
      <c r="G21" s="76" t="str">
        <f t="shared" si="3"/>
        <v/>
      </c>
      <c r="H21" s="66" t="str">
        <f t="shared" si="0"/>
        <v/>
      </c>
      <c r="I21" s="65" t="b">
        <f t="shared" si="1"/>
        <v>1</v>
      </c>
    </row>
    <row r="22" spans="1:9" ht="25" customHeight="1">
      <c r="A22" s="70" t="str">
        <f t="shared" si="2"/>
        <v/>
      </c>
      <c r="B22" s="25"/>
      <c r="C22" s="24"/>
      <c r="D22" s="24"/>
      <c r="E22" s="21"/>
      <c r="F22" s="75" t="str">
        <f>IFERROR(_xlfn.XLOOKUP(D22,補助単価!$B$11:$B$16,補助単価!$F$11:$F$16),"")</f>
        <v/>
      </c>
      <c r="G22" s="76" t="str">
        <f t="shared" si="3"/>
        <v/>
      </c>
      <c r="H22" s="66" t="str">
        <f t="shared" si="0"/>
        <v/>
      </c>
      <c r="I22" s="65" t="b">
        <f t="shared" si="1"/>
        <v>1</v>
      </c>
    </row>
    <row r="23" spans="1:9" ht="25" customHeight="1">
      <c r="A23" s="70" t="str">
        <f t="shared" si="2"/>
        <v/>
      </c>
      <c r="B23" s="25"/>
      <c r="C23" s="24"/>
      <c r="D23" s="24"/>
      <c r="E23" s="21"/>
      <c r="F23" s="75" t="str">
        <f>IFERROR(_xlfn.XLOOKUP(D23,補助単価!$B$11:$B$16,補助単価!$F$11:$F$16),"")</f>
        <v/>
      </c>
      <c r="G23" s="76" t="str">
        <f t="shared" si="3"/>
        <v/>
      </c>
      <c r="H23" s="66" t="str">
        <f t="shared" si="0"/>
        <v/>
      </c>
      <c r="I23" s="65" t="b">
        <f t="shared" si="1"/>
        <v>1</v>
      </c>
    </row>
    <row r="24" spans="1:9" ht="25" customHeight="1">
      <c r="A24" s="70" t="str">
        <f t="shared" si="2"/>
        <v/>
      </c>
      <c r="B24" s="25"/>
      <c r="C24" s="24"/>
      <c r="D24" s="24"/>
      <c r="E24" s="21"/>
      <c r="F24" s="75" t="str">
        <f>IFERROR(_xlfn.XLOOKUP(D24,補助単価!$B$11:$B$16,補助単価!$F$11:$F$16),"")</f>
        <v/>
      </c>
      <c r="G24" s="76" t="str">
        <f t="shared" si="3"/>
        <v/>
      </c>
      <c r="H24" s="66" t="str">
        <f t="shared" si="0"/>
        <v/>
      </c>
      <c r="I24" s="65" t="b">
        <f t="shared" si="1"/>
        <v>1</v>
      </c>
    </row>
    <row r="25" spans="1:9" ht="25" customHeight="1">
      <c r="A25" s="70" t="str">
        <f t="shared" si="2"/>
        <v/>
      </c>
      <c r="B25" s="25"/>
      <c r="C25" s="24"/>
      <c r="D25" s="24"/>
      <c r="E25" s="21"/>
      <c r="F25" s="75" t="str">
        <f>IFERROR(_xlfn.XLOOKUP(D25,補助単価!$B$11:$B$16,補助単価!$F$11:$F$16),"")</f>
        <v/>
      </c>
      <c r="G25" s="76" t="str">
        <f t="shared" si="3"/>
        <v/>
      </c>
      <c r="H25" s="66" t="str">
        <f t="shared" si="0"/>
        <v/>
      </c>
      <c r="I25" s="65" t="b">
        <f t="shared" si="1"/>
        <v>1</v>
      </c>
    </row>
    <row r="26" spans="1:9" ht="25" customHeight="1">
      <c r="A26" s="70" t="str">
        <f t="shared" si="2"/>
        <v/>
      </c>
      <c r="B26" s="25"/>
      <c r="C26" s="24"/>
      <c r="D26" s="24"/>
      <c r="E26" s="21"/>
      <c r="F26" s="75" t="str">
        <f>IFERROR(_xlfn.XLOOKUP(D26,補助単価!$B$11:$B$16,補助単価!$F$11:$F$16),"")</f>
        <v/>
      </c>
      <c r="G26" s="76" t="str">
        <f t="shared" si="3"/>
        <v/>
      </c>
      <c r="H26" s="66" t="str">
        <f t="shared" si="0"/>
        <v/>
      </c>
      <c r="I26" s="65" t="b">
        <f t="shared" si="1"/>
        <v>1</v>
      </c>
    </row>
    <row r="27" spans="1:9" ht="25" customHeight="1">
      <c r="A27" s="70" t="str">
        <f t="shared" si="2"/>
        <v/>
      </c>
      <c r="B27" s="25"/>
      <c r="C27" s="24"/>
      <c r="D27" s="24"/>
      <c r="E27" s="21"/>
      <c r="F27" s="75" t="str">
        <f>IFERROR(_xlfn.XLOOKUP(D27,補助単価!$B$11:$B$16,補助単価!$F$11:$F$16),"")</f>
        <v/>
      </c>
      <c r="G27" s="76" t="str">
        <f t="shared" si="3"/>
        <v/>
      </c>
      <c r="H27" s="66" t="str">
        <f t="shared" si="0"/>
        <v/>
      </c>
      <c r="I27" s="65" t="b">
        <f t="shared" si="1"/>
        <v>1</v>
      </c>
    </row>
    <row r="28" spans="1:9" ht="25" customHeight="1">
      <c r="A28" s="70" t="str">
        <f t="shared" si="2"/>
        <v/>
      </c>
      <c r="B28" s="25"/>
      <c r="C28" s="24"/>
      <c r="D28" s="24"/>
      <c r="E28" s="21"/>
      <c r="F28" s="75" t="str">
        <f>IFERROR(_xlfn.XLOOKUP(D28,補助単価!$B$11:$B$16,補助単価!$F$11:$F$16),"")</f>
        <v/>
      </c>
      <c r="G28" s="76" t="str">
        <f t="shared" si="3"/>
        <v/>
      </c>
      <c r="H28" s="66" t="str">
        <f t="shared" si="0"/>
        <v/>
      </c>
      <c r="I28" s="65" t="b">
        <f t="shared" si="1"/>
        <v>1</v>
      </c>
    </row>
    <row r="29" spans="1:9" ht="25" customHeight="1">
      <c r="A29" s="70" t="str">
        <f t="shared" si="2"/>
        <v/>
      </c>
      <c r="B29" s="25"/>
      <c r="C29" s="24"/>
      <c r="D29" s="24"/>
      <c r="E29" s="21"/>
      <c r="F29" s="75" t="str">
        <f>IFERROR(_xlfn.XLOOKUP(D29,補助単価!$B$11:$B$16,補助単価!$F$11:$F$16),"")</f>
        <v/>
      </c>
      <c r="G29" s="76" t="str">
        <f t="shared" si="3"/>
        <v/>
      </c>
      <c r="H29" s="66" t="str">
        <f t="shared" si="0"/>
        <v/>
      </c>
      <c r="I29" s="65" t="b">
        <f t="shared" si="1"/>
        <v>1</v>
      </c>
    </row>
    <row r="30" spans="1:9" ht="25" customHeight="1">
      <c r="A30" s="70" t="str">
        <f t="shared" si="2"/>
        <v/>
      </c>
      <c r="B30" s="25"/>
      <c r="C30" s="24"/>
      <c r="D30" s="24"/>
      <c r="E30" s="21"/>
      <c r="F30" s="75" t="str">
        <f>IFERROR(_xlfn.XLOOKUP(D30,補助単価!$B$11:$B$16,補助単価!$F$11:$F$16),"")</f>
        <v/>
      </c>
      <c r="G30" s="76" t="str">
        <f t="shared" si="3"/>
        <v/>
      </c>
      <c r="H30" s="66" t="str">
        <f t="shared" si="0"/>
        <v/>
      </c>
      <c r="I30" s="65" t="b">
        <f t="shared" si="1"/>
        <v>1</v>
      </c>
    </row>
    <row r="31" spans="1:9" ht="25" customHeight="1">
      <c r="A31" s="70" t="str">
        <f t="shared" si="2"/>
        <v/>
      </c>
      <c r="B31" s="25"/>
      <c r="C31" s="24"/>
      <c r="D31" s="24"/>
      <c r="E31" s="21"/>
      <c r="F31" s="75" t="str">
        <f>IFERROR(_xlfn.XLOOKUP(D31,補助単価!$B$11:$B$16,補助単価!$F$11:$F$16),"")</f>
        <v/>
      </c>
      <c r="G31" s="76" t="str">
        <f t="shared" si="3"/>
        <v/>
      </c>
      <c r="H31" s="66" t="str">
        <f t="shared" si="0"/>
        <v/>
      </c>
      <c r="I31" s="65" t="b">
        <f t="shared" si="1"/>
        <v>1</v>
      </c>
    </row>
    <row r="32" spans="1:9" ht="25" customHeight="1">
      <c r="A32" s="70" t="str">
        <f t="shared" si="2"/>
        <v/>
      </c>
      <c r="B32" s="25"/>
      <c r="C32" s="24"/>
      <c r="D32" s="24"/>
      <c r="E32" s="21"/>
      <c r="F32" s="75" t="str">
        <f>IFERROR(_xlfn.XLOOKUP(D32,補助単価!$B$11:$B$16,補助単価!$F$11:$F$16),"")</f>
        <v/>
      </c>
      <c r="G32" s="76" t="str">
        <f t="shared" si="3"/>
        <v/>
      </c>
      <c r="H32" s="66" t="str">
        <f t="shared" si="0"/>
        <v/>
      </c>
      <c r="I32" s="65" t="b">
        <f t="shared" si="1"/>
        <v>1</v>
      </c>
    </row>
    <row r="33" spans="1:9" ht="25" customHeight="1">
      <c r="A33" s="70" t="str">
        <f t="shared" si="2"/>
        <v/>
      </c>
      <c r="B33" s="25"/>
      <c r="C33" s="24"/>
      <c r="D33" s="24"/>
      <c r="E33" s="21"/>
      <c r="F33" s="75" t="str">
        <f>IFERROR(_xlfn.XLOOKUP(D33,補助単価!$B$11:$B$16,補助単価!$F$11:$F$16),"")</f>
        <v/>
      </c>
      <c r="G33" s="76" t="str">
        <f t="shared" si="3"/>
        <v/>
      </c>
      <c r="H33" s="66" t="str">
        <f t="shared" si="0"/>
        <v/>
      </c>
      <c r="I33" s="65" t="b">
        <f t="shared" si="1"/>
        <v>1</v>
      </c>
    </row>
    <row r="34" spans="1:9" ht="25" customHeight="1">
      <c r="A34" s="70" t="str">
        <f t="shared" si="2"/>
        <v/>
      </c>
      <c r="B34" s="25"/>
      <c r="C34" s="24"/>
      <c r="D34" s="24"/>
      <c r="E34" s="21"/>
      <c r="F34" s="75" t="str">
        <f>IFERROR(_xlfn.XLOOKUP(D34,補助単価!$B$11:$B$16,補助単価!$F$11:$F$16),"")</f>
        <v/>
      </c>
      <c r="G34" s="76" t="str">
        <f t="shared" si="3"/>
        <v/>
      </c>
      <c r="H34" s="66" t="str">
        <f t="shared" si="0"/>
        <v/>
      </c>
      <c r="I34" s="65" t="b">
        <f t="shared" si="1"/>
        <v>1</v>
      </c>
    </row>
    <row r="35" spans="1:9" ht="25" customHeight="1">
      <c r="A35" s="70" t="str">
        <f t="shared" si="2"/>
        <v/>
      </c>
      <c r="B35" s="25"/>
      <c r="C35" s="24"/>
      <c r="D35" s="24"/>
      <c r="E35" s="21"/>
      <c r="F35" s="75" t="str">
        <f>IFERROR(_xlfn.XLOOKUP(D35,補助単価!$B$11:$B$16,補助単価!$F$11:$F$16),"")</f>
        <v/>
      </c>
      <c r="G35" s="76" t="str">
        <f t="shared" si="3"/>
        <v/>
      </c>
      <c r="H35" s="66" t="str">
        <f t="shared" si="0"/>
        <v/>
      </c>
      <c r="I35" s="65" t="b">
        <f t="shared" si="1"/>
        <v>1</v>
      </c>
    </row>
    <row r="36" spans="1:9" ht="25" customHeight="1">
      <c r="A36" s="70" t="str">
        <f t="shared" si="2"/>
        <v/>
      </c>
      <c r="B36" s="25"/>
      <c r="C36" s="24"/>
      <c r="D36" s="24"/>
      <c r="E36" s="21"/>
      <c r="F36" s="75" t="str">
        <f>IFERROR(_xlfn.XLOOKUP(D36,補助単価!$B$11:$B$16,補助単価!$F$11:$F$16),"")</f>
        <v/>
      </c>
      <c r="G36" s="76" t="str">
        <f t="shared" si="3"/>
        <v/>
      </c>
      <c r="H36" s="66" t="str">
        <f t="shared" si="0"/>
        <v/>
      </c>
      <c r="I36" s="65" t="b">
        <f t="shared" ref="I36:I67" si="4">IF(H36="",TRUE,COUNTIF(H:H,H36)=1)</f>
        <v>1</v>
      </c>
    </row>
    <row r="37" spans="1:9" ht="25" customHeight="1">
      <c r="A37" s="70" t="str">
        <f t="shared" si="2"/>
        <v/>
      </c>
      <c r="B37" s="25"/>
      <c r="C37" s="24"/>
      <c r="D37" s="24"/>
      <c r="E37" s="21"/>
      <c r="F37" s="75" t="str">
        <f>IFERROR(_xlfn.XLOOKUP(D37,補助単価!$B$11:$B$16,補助単価!$F$11:$F$16),"")</f>
        <v/>
      </c>
      <c r="G37" s="76" t="str">
        <f t="shared" si="3"/>
        <v/>
      </c>
      <c r="H37" s="66" t="str">
        <f t="shared" si="0"/>
        <v/>
      </c>
      <c r="I37" s="65" t="b">
        <f t="shared" si="4"/>
        <v>1</v>
      </c>
    </row>
    <row r="38" spans="1:9" ht="25" customHeight="1">
      <c r="A38" s="70" t="str">
        <f t="shared" si="2"/>
        <v/>
      </c>
      <c r="B38" s="25"/>
      <c r="C38" s="24"/>
      <c r="D38" s="24"/>
      <c r="E38" s="21"/>
      <c r="F38" s="75" t="str">
        <f>IFERROR(_xlfn.XLOOKUP(D38,補助単価!$B$11:$B$16,補助単価!$F$11:$F$16),"")</f>
        <v/>
      </c>
      <c r="G38" s="76" t="str">
        <f t="shared" si="3"/>
        <v/>
      </c>
      <c r="H38" s="66" t="str">
        <f t="shared" si="0"/>
        <v/>
      </c>
      <c r="I38" s="65" t="b">
        <f t="shared" si="4"/>
        <v>1</v>
      </c>
    </row>
    <row r="39" spans="1:9" ht="25" customHeight="1">
      <c r="A39" s="70" t="str">
        <f t="shared" si="2"/>
        <v/>
      </c>
      <c r="B39" s="25"/>
      <c r="C39" s="24"/>
      <c r="D39" s="24"/>
      <c r="E39" s="21"/>
      <c r="F39" s="75" t="str">
        <f>IFERROR(_xlfn.XLOOKUP(D39,補助単価!$B$11:$B$16,補助単価!$F$11:$F$16),"")</f>
        <v/>
      </c>
      <c r="G39" s="76" t="str">
        <f t="shared" si="3"/>
        <v/>
      </c>
      <c r="H39" s="66" t="str">
        <f t="shared" si="0"/>
        <v/>
      </c>
      <c r="I39" s="65" t="b">
        <f t="shared" si="4"/>
        <v>1</v>
      </c>
    </row>
    <row r="40" spans="1:9" ht="25" customHeight="1">
      <c r="A40" s="70" t="str">
        <f t="shared" si="2"/>
        <v/>
      </c>
      <c r="B40" s="25"/>
      <c r="C40" s="24"/>
      <c r="D40" s="24"/>
      <c r="E40" s="21"/>
      <c r="F40" s="75" t="str">
        <f>IFERROR(_xlfn.XLOOKUP(D40,補助単価!$B$11:$B$16,補助単価!$F$11:$F$16),"")</f>
        <v/>
      </c>
      <c r="G40" s="76" t="str">
        <f t="shared" si="3"/>
        <v/>
      </c>
      <c r="H40" s="66" t="str">
        <f t="shared" si="0"/>
        <v/>
      </c>
      <c r="I40" s="65" t="b">
        <f t="shared" si="4"/>
        <v>1</v>
      </c>
    </row>
    <row r="41" spans="1:9" ht="25" customHeight="1">
      <c r="A41" s="70" t="str">
        <f t="shared" si="2"/>
        <v/>
      </c>
      <c r="B41" s="25"/>
      <c r="C41" s="24"/>
      <c r="D41" s="24"/>
      <c r="E41" s="21"/>
      <c r="F41" s="75" t="str">
        <f>IFERROR(_xlfn.XLOOKUP(D41,補助単価!$B$11:$B$16,補助単価!$F$11:$F$16),"")</f>
        <v/>
      </c>
      <c r="G41" s="76" t="str">
        <f t="shared" si="3"/>
        <v/>
      </c>
      <c r="H41" s="66" t="str">
        <f t="shared" si="0"/>
        <v/>
      </c>
      <c r="I41" s="65" t="b">
        <f t="shared" si="4"/>
        <v>1</v>
      </c>
    </row>
    <row r="42" spans="1:9" ht="25" customHeight="1">
      <c r="A42" s="70" t="str">
        <f t="shared" si="2"/>
        <v/>
      </c>
      <c r="B42" s="25"/>
      <c r="C42" s="24"/>
      <c r="D42" s="24"/>
      <c r="E42" s="21"/>
      <c r="F42" s="75" t="str">
        <f>IFERROR(_xlfn.XLOOKUP(D42,補助単価!$B$11:$B$16,補助単価!$F$11:$F$16),"")</f>
        <v/>
      </c>
      <c r="G42" s="76" t="str">
        <f t="shared" si="3"/>
        <v/>
      </c>
      <c r="H42" s="66" t="str">
        <f t="shared" si="0"/>
        <v/>
      </c>
      <c r="I42" s="65" t="b">
        <f t="shared" si="4"/>
        <v>1</v>
      </c>
    </row>
    <row r="43" spans="1:9" ht="25" customHeight="1">
      <c r="A43" s="70" t="str">
        <f t="shared" si="2"/>
        <v/>
      </c>
      <c r="B43" s="25"/>
      <c r="C43" s="24"/>
      <c r="D43" s="24"/>
      <c r="E43" s="21"/>
      <c r="F43" s="75" t="str">
        <f>IFERROR(_xlfn.XLOOKUP(D43,補助単価!$B$11:$B$16,補助単価!$F$11:$F$16),"")</f>
        <v/>
      </c>
      <c r="G43" s="76" t="str">
        <f t="shared" si="3"/>
        <v/>
      </c>
      <c r="H43" s="66" t="str">
        <f t="shared" si="0"/>
        <v/>
      </c>
      <c r="I43" s="65" t="b">
        <f t="shared" si="4"/>
        <v>1</v>
      </c>
    </row>
    <row r="44" spans="1:9" ht="25" customHeight="1">
      <c r="A44" s="70" t="str">
        <f t="shared" si="2"/>
        <v/>
      </c>
      <c r="B44" s="25"/>
      <c r="C44" s="24"/>
      <c r="D44" s="24"/>
      <c r="E44" s="21"/>
      <c r="F44" s="75" t="str">
        <f>IFERROR(_xlfn.XLOOKUP(D44,補助単価!$B$11:$B$16,補助単価!$F$11:$F$16),"")</f>
        <v/>
      </c>
      <c r="G44" s="76" t="str">
        <f t="shared" si="3"/>
        <v/>
      </c>
      <c r="H44" s="66" t="str">
        <f t="shared" si="0"/>
        <v/>
      </c>
      <c r="I44" s="65" t="b">
        <f t="shared" si="4"/>
        <v>1</v>
      </c>
    </row>
    <row r="45" spans="1:9" ht="25" customHeight="1">
      <c r="A45" s="70" t="str">
        <f t="shared" si="2"/>
        <v/>
      </c>
      <c r="B45" s="25"/>
      <c r="C45" s="24"/>
      <c r="D45" s="24"/>
      <c r="E45" s="21"/>
      <c r="F45" s="75" t="str">
        <f>IFERROR(_xlfn.XLOOKUP(D45,補助単価!$B$11:$B$16,補助単価!$F$11:$F$16),"")</f>
        <v/>
      </c>
      <c r="G45" s="76" t="str">
        <f t="shared" si="3"/>
        <v/>
      </c>
      <c r="H45" s="66" t="str">
        <f t="shared" si="0"/>
        <v/>
      </c>
      <c r="I45" s="65" t="b">
        <f t="shared" si="4"/>
        <v>1</v>
      </c>
    </row>
    <row r="46" spans="1:9" ht="25" customHeight="1">
      <c r="A46" s="70" t="str">
        <f t="shared" si="2"/>
        <v/>
      </c>
      <c r="B46" s="25"/>
      <c r="C46" s="24"/>
      <c r="D46" s="24"/>
      <c r="E46" s="21"/>
      <c r="F46" s="75" t="str">
        <f>IFERROR(_xlfn.XLOOKUP(D46,補助単価!$B$11:$B$16,補助単価!$F$11:$F$16),"")</f>
        <v/>
      </c>
      <c r="G46" s="76" t="str">
        <f t="shared" si="3"/>
        <v/>
      </c>
      <c r="H46" s="66" t="str">
        <f t="shared" si="0"/>
        <v/>
      </c>
      <c r="I46" s="65" t="b">
        <f t="shared" si="4"/>
        <v>1</v>
      </c>
    </row>
    <row r="47" spans="1:9" ht="25" customHeight="1">
      <c r="A47" s="70" t="str">
        <f t="shared" si="2"/>
        <v/>
      </c>
      <c r="B47" s="25"/>
      <c r="C47" s="24"/>
      <c r="D47" s="24"/>
      <c r="E47" s="21"/>
      <c r="F47" s="75" t="str">
        <f>IFERROR(_xlfn.XLOOKUP(D47,補助単価!$B$11:$B$16,補助単価!$F$11:$F$16),"")</f>
        <v/>
      </c>
      <c r="G47" s="76" t="str">
        <f t="shared" si="3"/>
        <v/>
      </c>
      <c r="H47" s="66" t="str">
        <f t="shared" si="0"/>
        <v/>
      </c>
      <c r="I47" s="65" t="b">
        <f t="shared" si="4"/>
        <v>1</v>
      </c>
    </row>
    <row r="48" spans="1:9" ht="25" customHeight="1">
      <c r="A48" s="70" t="str">
        <f t="shared" si="2"/>
        <v/>
      </c>
      <c r="B48" s="25"/>
      <c r="C48" s="24"/>
      <c r="D48" s="24"/>
      <c r="E48" s="21"/>
      <c r="F48" s="75" t="str">
        <f>IFERROR(_xlfn.XLOOKUP(D48,補助単価!$B$11:$B$16,補助単価!$F$11:$F$16),"")</f>
        <v/>
      </c>
      <c r="G48" s="76" t="str">
        <f t="shared" si="3"/>
        <v/>
      </c>
      <c r="H48" s="66" t="str">
        <f t="shared" si="0"/>
        <v/>
      </c>
      <c r="I48" s="65" t="b">
        <f t="shared" si="4"/>
        <v>1</v>
      </c>
    </row>
    <row r="49" spans="1:9" ht="25" customHeight="1">
      <c r="A49" s="70" t="str">
        <f t="shared" si="2"/>
        <v/>
      </c>
      <c r="B49" s="25"/>
      <c r="C49" s="24"/>
      <c r="D49" s="24"/>
      <c r="E49" s="21"/>
      <c r="F49" s="75" t="str">
        <f>IFERROR(_xlfn.XLOOKUP(D49,補助単価!$B$11:$B$16,補助単価!$F$11:$F$16),"")</f>
        <v/>
      </c>
      <c r="G49" s="76" t="str">
        <f t="shared" si="3"/>
        <v/>
      </c>
      <c r="H49" s="66" t="str">
        <f t="shared" si="0"/>
        <v/>
      </c>
      <c r="I49" s="65" t="b">
        <f t="shared" si="4"/>
        <v>1</v>
      </c>
    </row>
    <row r="50" spans="1:9" ht="25" customHeight="1">
      <c r="A50" s="70" t="str">
        <f t="shared" si="2"/>
        <v/>
      </c>
      <c r="B50" s="25"/>
      <c r="C50" s="24"/>
      <c r="D50" s="24"/>
      <c r="E50" s="21"/>
      <c r="F50" s="75" t="str">
        <f>IFERROR(_xlfn.XLOOKUP(D50,補助単価!$B$11:$B$16,補助単価!$F$11:$F$16),"")</f>
        <v/>
      </c>
      <c r="G50" s="76" t="str">
        <f t="shared" si="3"/>
        <v/>
      </c>
      <c r="H50" s="66" t="str">
        <f t="shared" si="0"/>
        <v/>
      </c>
      <c r="I50" s="65" t="b">
        <f t="shared" si="4"/>
        <v>1</v>
      </c>
    </row>
    <row r="51" spans="1:9" ht="25" customHeight="1">
      <c r="A51" s="70" t="str">
        <f t="shared" si="2"/>
        <v/>
      </c>
      <c r="B51" s="25"/>
      <c r="C51" s="24"/>
      <c r="D51" s="24"/>
      <c r="E51" s="21"/>
      <c r="F51" s="75" t="str">
        <f>IFERROR(_xlfn.XLOOKUP(D51,補助単価!$B$11:$B$16,補助単価!$F$11:$F$16),"")</f>
        <v/>
      </c>
      <c r="G51" s="76" t="str">
        <f t="shared" si="3"/>
        <v/>
      </c>
      <c r="H51" s="66" t="str">
        <f t="shared" si="0"/>
        <v/>
      </c>
      <c r="I51" s="65" t="b">
        <f t="shared" si="4"/>
        <v>1</v>
      </c>
    </row>
    <row r="52" spans="1:9" ht="25" customHeight="1">
      <c r="A52" s="70" t="str">
        <f t="shared" si="2"/>
        <v/>
      </c>
      <c r="B52" s="25"/>
      <c r="C52" s="24"/>
      <c r="D52" s="24"/>
      <c r="E52" s="21"/>
      <c r="F52" s="75" t="str">
        <f>IFERROR(_xlfn.XLOOKUP(D52,補助単価!$B$11:$B$16,補助単価!$F$11:$F$16),"")</f>
        <v/>
      </c>
      <c r="G52" s="76" t="str">
        <f t="shared" si="3"/>
        <v/>
      </c>
      <c r="H52" s="66" t="str">
        <f t="shared" si="0"/>
        <v/>
      </c>
      <c r="I52" s="65" t="b">
        <f t="shared" si="4"/>
        <v>1</v>
      </c>
    </row>
    <row r="53" spans="1:9" ht="25" customHeight="1">
      <c r="A53" s="70" t="str">
        <f t="shared" si="2"/>
        <v/>
      </c>
      <c r="B53" s="25"/>
      <c r="C53" s="24"/>
      <c r="D53" s="24"/>
      <c r="E53" s="21"/>
      <c r="F53" s="75" t="str">
        <f>IFERROR(_xlfn.XLOOKUP(D53,補助単価!$B$11:$B$16,補助単価!$F$11:$F$16),"")</f>
        <v/>
      </c>
      <c r="G53" s="76" t="str">
        <f t="shared" si="3"/>
        <v/>
      </c>
      <c r="H53" s="66" t="str">
        <f t="shared" si="0"/>
        <v/>
      </c>
      <c r="I53" s="65" t="b">
        <f t="shared" si="4"/>
        <v>1</v>
      </c>
    </row>
    <row r="54" spans="1:9" ht="25" customHeight="1">
      <c r="A54" s="70" t="str">
        <f t="shared" si="2"/>
        <v/>
      </c>
      <c r="B54" s="25"/>
      <c r="C54" s="24"/>
      <c r="D54" s="24"/>
      <c r="E54" s="21"/>
      <c r="F54" s="75" t="str">
        <f>IFERROR(_xlfn.XLOOKUP(D54,補助単価!$B$11:$B$16,補助単価!$F$11:$F$16),"")</f>
        <v/>
      </c>
      <c r="G54" s="76" t="str">
        <f t="shared" si="3"/>
        <v/>
      </c>
      <c r="H54" s="66" t="str">
        <f t="shared" si="0"/>
        <v/>
      </c>
      <c r="I54" s="65" t="b">
        <f t="shared" si="4"/>
        <v>1</v>
      </c>
    </row>
    <row r="55" spans="1:9" ht="25" customHeight="1">
      <c r="A55" s="70" t="str">
        <f t="shared" si="2"/>
        <v/>
      </c>
      <c r="B55" s="25"/>
      <c r="C55" s="24"/>
      <c r="D55" s="24"/>
      <c r="E55" s="21"/>
      <c r="F55" s="75" t="str">
        <f>IFERROR(_xlfn.XLOOKUP(D55,補助単価!$B$11:$B$16,補助単価!$F$11:$F$16),"")</f>
        <v/>
      </c>
      <c r="G55" s="76" t="str">
        <f t="shared" si="3"/>
        <v/>
      </c>
      <c r="H55" s="66" t="str">
        <f t="shared" si="0"/>
        <v/>
      </c>
      <c r="I55" s="65" t="b">
        <f t="shared" si="4"/>
        <v>1</v>
      </c>
    </row>
    <row r="56" spans="1:9" ht="25" customHeight="1">
      <c r="A56" s="70" t="str">
        <f t="shared" si="2"/>
        <v/>
      </c>
      <c r="B56" s="25"/>
      <c r="C56" s="24"/>
      <c r="D56" s="24"/>
      <c r="E56" s="21"/>
      <c r="F56" s="75" t="str">
        <f>IFERROR(_xlfn.XLOOKUP(D56,補助単価!$B$11:$B$16,補助単価!$F$11:$F$16),"")</f>
        <v/>
      </c>
      <c r="G56" s="76" t="str">
        <f t="shared" si="3"/>
        <v/>
      </c>
      <c r="H56" s="66" t="str">
        <f t="shared" si="0"/>
        <v/>
      </c>
      <c r="I56" s="65" t="b">
        <f t="shared" si="4"/>
        <v>1</v>
      </c>
    </row>
    <row r="57" spans="1:9" ht="25" customHeight="1">
      <c r="A57" s="70" t="str">
        <f t="shared" si="2"/>
        <v/>
      </c>
      <c r="B57" s="25"/>
      <c r="C57" s="24"/>
      <c r="D57" s="24"/>
      <c r="E57" s="21"/>
      <c r="F57" s="75" t="str">
        <f>IFERROR(_xlfn.XLOOKUP(D57,補助単価!$B$11:$B$16,補助単価!$F$11:$F$16),"")</f>
        <v/>
      </c>
      <c r="G57" s="76" t="str">
        <f t="shared" si="3"/>
        <v/>
      </c>
      <c r="H57" s="66" t="str">
        <f t="shared" si="0"/>
        <v/>
      </c>
      <c r="I57" s="65" t="b">
        <f t="shared" si="4"/>
        <v>1</v>
      </c>
    </row>
    <row r="58" spans="1:9" ht="25" customHeight="1">
      <c r="A58" s="70" t="str">
        <f t="shared" si="2"/>
        <v/>
      </c>
      <c r="B58" s="25"/>
      <c r="C58" s="24"/>
      <c r="D58" s="24"/>
      <c r="E58" s="21"/>
      <c r="F58" s="75" t="str">
        <f>IFERROR(_xlfn.XLOOKUP(D58,補助単価!$B$11:$B$16,補助単価!$F$11:$F$16),"")</f>
        <v/>
      </c>
      <c r="G58" s="76" t="str">
        <f t="shared" si="3"/>
        <v/>
      </c>
      <c r="H58" s="66" t="str">
        <f t="shared" si="0"/>
        <v/>
      </c>
      <c r="I58" s="65" t="b">
        <f t="shared" si="4"/>
        <v>1</v>
      </c>
    </row>
    <row r="59" spans="1:9" ht="25" customHeight="1">
      <c r="A59" s="70" t="str">
        <f t="shared" si="2"/>
        <v/>
      </c>
      <c r="B59" s="25"/>
      <c r="C59" s="24"/>
      <c r="D59" s="24"/>
      <c r="E59" s="21"/>
      <c r="F59" s="75" t="str">
        <f>IFERROR(_xlfn.XLOOKUP(D59,補助単価!$B$11:$B$16,補助単価!$F$11:$F$16),"")</f>
        <v/>
      </c>
      <c r="G59" s="76" t="str">
        <f t="shared" si="3"/>
        <v/>
      </c>
      <c r="H59" s="66" t="str">
        <f t="shared" si="0"/>
        <v/>
      </c>
      <c r="I59" s="65" t="b">
        <f t="shared" si="4"/>
        <v>1</v>
      </c>
    </row>
    <row r="60" spans="1:9" ht="25" customHeight="1">
      <c r="A60" s="70" t="str">
        <f t="shared" si="2"/>
        <v/>
      </c>
      <c r="B60" s="25"/>
      <c r="C60" s="24"/>
      <c r="D60" s="24"/>
      <c r="E60" s="21"/>
      <c r="F60" s="75" t="str">
        <f>IFERROR(_xlfn.XLOOKUP(D60,補助単価!$B$11:$B$16,補助単価!$F$11:$F$16),"")</f>
        <v/>
      </c>
      <c r="G60" s="76" t="str">
        <f t="shared" si="3"/>
        <v/>
      </c>
      <c r="H60" s="66" t="str">
        <f t="shared" si="0"/>
        <v/>
      </c>
      <c r="I60" s="65" t="b">
        <f t="shared" si="4"/>
        <v>1</v>
      </c>
    </row>
    <row r="61" spans="1:9" ht="25" customHeight="1">
      <c r="A61" s="70" t="str">
        <f t="shared" si="2"/>
        <v/>
      </c>
      <c r="B61" s="25"/>
      <c r="C61" s="24"/>
      <c r="D61" s="24"/>
      <c r="E61" s="21"/>
      <c r="F61" s="75" t="str">
        <f>IFERROR(_xlfn.XLOOKUP(D61,補助単価!$B$11:$B$16,補助単価!$F$11:$F$16),"")</f>
        <v/>
      </c>
      <c r="G61" s="76" t="str">
        <f t="shared" si="3"/>
        <v/>
      </c>
      <c r="H61" s="66" t="str">
        <f t="shared" si="0"/>
        <v/>
      </c>
      <c r="I61" s="65" t="b">
        <f t="shared" si="4"/>
        <v>1</v>
      </c>
    </row>
    <row r="62" spans="1:9" ht="25" customHeight="1">
      <c r="A62" s="70" t="str">
        <f t="shared" si="2"/>
        <v/>
      </c>
      <c r="B62" s="25"/>
      <c r="C62" s="24"/>
      <c r="D62" s="24"/>
      <c r="E62" s="21"/>
      <c r="F62" s="75" t="str">
        <f>IFERROR(_xlfn.XLOOKUP(D62,補助単価!$B$11:$B$16,補助単価!$F$11:$F$16),"")</f>
        <v/>
      </c>
      <c r="G62" s="76" t="str">
        <f t="shared" si="3"/>
        <v/>
      </c>
      <c r="H62" s="66" t="str">
        <f t="shared" si="0"/>
        <v/>
      </c>
      <c r="I62" s="65" t="b">
        <f t="shared" si="4"/>
        <v>1</v>
      </c>
    </row>
    <row r="63" spans="1:9" ht="25" customHeight="1">
      <c r="A63" s="70" t="str">
        <f t="shared" si="2"/>
        <v/>
      </c>
      <c r="B63" s="25"/>
      <c r="C63" s="24"/>
      <c r="D63" s="24"/>
      <c r="E63" s="21"/>
      <c r="F63" s="75" t="str">
        <f>IFERROR(_xlfn.XLOOKUP(D63,補助単価!$B$11:$B$16,補助単価!$F$11:$F$16),"")</f>
        <v/>
      </c>
      <c r="G63" s="76" t="str">
        <f t="shared" si="3"/>
        <v/>
      </c>
      <c r="H63" s="66" t="str">
        <f t="shared" si="0"/>
        <v/>
      </c>
      <c r="I63" s="65" t="b">
        <f t="shared" si="4"/>
        <v>1</v>
      </c>
    </row>
    <row r="64" spans="1:9" ht="25" customHeight="1">
      <c r="A64" s="70" t="str">
        <f t="shared" si="2"/>
        <v/>
      </c>
      <c r="B64" s="25"/>
      <c r="C64" s="24"/>
      <c r="D64" s="24"/>
      <c r="E64" s="21"/>
      <c r="F64" s="75" t="str">
        <f>IFERROR(_xlfn.XLOOKUP(D64,補助単価!$B$11:$B$16,補助単価!$F$11:$F$16),"")</f>
        <v/>
      </c>
      <c r="G64" s="76" t="str">
        <f t="shared" si="3"/>
        <v/>
      </c>
      <c r="H64" s="66" t="str">
        <f t="shared" si="0"/>
        <v/>
      </c>
      <c r="I64" s="65" t="b">
        <f t="shared" si="4"/>
        <v>1</v>
      </c>
    </row>
    <row r="65" spans="1:9" ht="25" customHeight="1">
      <c r="A65" s="70" t="str">
        <f t="shared" si="2"/>
        <v/>
      </c>
      <c r="B65" s="25"/>
      <c r="C65" s="24"/>
      <c r="D65" s="24"/>
      <c r="E65" s="21"/>
      <c r="F65" s="75" t="str">
        <f>IFERROR(_xlfn.XLOOKUP(D65,補助単価!$B$11:$B$16,補助単価!$F$11:$F$16),"")</f>
        <v/>
      </c>
      <c r="G65" s="76" t="str">
        <f t="shared" si="3"/>
        <v/>
      </c>
      <c r="H65" s="66" t="str">
        <f t="shared" si="0"/>
        <v/>
      </c>
      <c r="I65" s="65" t="b">
        <f t="shared" si="4"/>
        <v>1</v>
      </c>
    </row>
    <row r="66" spans="1:9" ht="25" customHeight="1">
      <c r="A66" s="70" t="str">
        <f t="shared" si="2"/>
        <v/>
      </c>
      <c r="B66" s="25"/>
      <c r="C66" s="24"/>
      <c r="D66" s="24"/>
      <c r="E66" s="21"/>
      <c r="F66" s="75" t="str">
        <f>IFERROR(_xlfn.XLOOKUP(D66,補助単価!$B$11:$B$16,補助単価!$F$11:$F$16),"")</f>
        <v/>
      </c>
      <c r="G66" s="76" t="str">
        <f t="shared" si="3"/>
        <v/>
      </c>
      <c r="H66" s="66" t="str">
        <f t="shared" si="0"/>
        <v/>
      </c>
      <c r="I66" s="65" t="b">
        <f t="shared" si="4"/>
        <v>1</v>
      </c>
    </row>
    <row r="67" spans="1:9" ht="25" customHeight="1">
      <c r="A67" s="70" t="str">
        <f t="shared" si="2"/>
        <v/>
      </c>
      <c r="B67" s="25"/>
      <c r="C67" s="24"/>
      <c r="D67" s="24"/>
      <c r="E67" s="21"/>
      <c r="F67" s="75" t="str">
        <f>IFERROR(_xlfn.XLOOKUP(D67,補助単価!$B$11:$B$16,補助単価!$F$11:$F$16),"")</f>
        <v/>
      </c>
      <c r="G67" s="76" t="str">
        <f t="shared" si="3"/>
        <v/>
      </c>
      <c r="H67" s="66" t="str">
        <f t="shared" si="0"/>
        <v/>
      </c>
      <c r="I67" s="65" t="b">
        <f t="shared" si="4"/>
        <v>1</v>
      </c>
    </row>
    <row r="68" spans="1:9" ht="25" customHeight="1">
      <c r="A68" s="70" t="str">
        <f t="shared" si="2"/>
        <v/>
      </c>
      <c r="B68" s="25"/>
      <c r="C68" s="24"/>
      <c r="D68" s="24"/>
      <c r="E68" s="21"/>
      <c r="F68" s="75" t="str">
        <f>IFERROR(_xlfn.XLOOKUP(D68,補助単価!$B$11:$B$16,補助単価!$F$11:$F$16),"")</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IFERROR(_xlfn.XLOOKUP(D69,補助単価!$B$11:$B$16,補助単価!$F$11:$F$16),"")</f>
        <v/>
      </c>
      <c r="G69" s="76" t="str">
        <f t="shared" ref="G69:G132" si="8">IFERROR(E69*F69,"")</f>
        <v/>
      </c>
      <c r="H69" s="66" t="str">
        <f t="shared" si="5"/>
        <v/>
      </c>
      <c r="I69" s="65" t="b">
        <f t="shared" si="6"/>
        <v>1</v>
      </c>
    </row>
    <row r="70" spans="1:9" ht="25" customHeight="1">
      <c r="A70" s="70" t="str">
        <f t="shared" si="7"/>
        <v/>
      </c>
      <c r="B70" s="25"/>
      <c r="C70" s="24"/>
      <c r="D70" s="24"/>
      <c r="E70" s="21"/>
      <c r="F70" s="75" t="str">
        <f>IFERROR(_xlfn.XLOOKUP(D70,補助単価!$B$11:$B$16,補助単価!$F$11:$F$16),"")</f>
        <v/>
      </c>
      <c r="G70" s="76" t="str">
        <f t="shared" si="8"/>
        <v/>
      </c>
      <c r="H70" s="66" t="str">
        <f t="shared" si="5"/>
        <v/>
      </c>
      <c r="I70" s="65" t="b">
        <f t="shared" si="6"/>
        <v>1</v>
      </c>
    </row>
    <row r="71" spans="1:9" ht="25" customHeight="1">
      <c r="A71" s="70" t="str">
        <f t="shared" si="7"/>
        <v/>
      </c>
      <c r="B71" s="25"/>
      <c r="C71" s="24"/>
      <c r="D71" s="24"/>
      <c r="E71" s="21"/>
      <c r="F71" s="75" t="str">
        <f>IFERROR(_xlfn.XLOOKUP(D71,補助単価!$B$11:$B$16,補助単価!$F$11:$F$16),"")</f>
        <v/>
      </c>
      <c r="G71" s="76" t="str">
        <f t="shared" si="8"/>
        <v/>
      </c>
      <c r="H71" s="66" t="str">
        <f t="shared" si="5"/>
        <v/>
      </c>
      <c r="I71" s="65" t="b">
        <f t="shared" si="6"/>
        <v>1</v>
      </c>
    </row>
    <row r="72" spans="1:9" ht="25" customHeight="1">
      <c r="A72" s="70" t="str">
        <f t="shared" si="7"/>
        <v/>
      </c>
      <c r="B72" s="25"/>
      <c r="C72" s="24"/>
      <c r="D72" s="24"/>
      <c r="E72" s="21"/>
      <c r="F72" s="75" t="str">
        <f>IFERROR(_xlfn.XLOOKUP(D72,補助単価!$B$11:$B$16,補助単価!$F$11:$F$16),"")</f>
        <v/>
      </c>
      <c r="G72" s="76" t="str">
        <f t="shared" si="8"/>
        <v/>
      </c>
      <c r="H72" s="66" t="str">
        <f t="shared" si="5"/>
        <v/>
      </c>
      <c r="I72" s="65" t="b">
        <f t="shared" si="6"/>
        <v>1</v>
      </c>
    </row>
    <row r="73" spans="1:9" ht="25" customHeight="1">
      <c r="A73" s="70" t="str">
        <f t="shared" si="7"/>
        <v/>
      </c>
      <c r="B73" s="25"/>
      <c r="C73" s="24"/>
      <c r="D73" s="24"/>
      <c r="E73" s="21"/>
      <c r="F73" s="75" t="str">
        <f>IFERROR(_xlfn.XLOOKUP(D73,補助単価!$B$11:$B$16,補助単価!$F$11:$F$16),"")</f>
        <v/>
      </c>
      <c r="G73" s="76" t="str">
        <f t="shared" si="8"/>
        <v/>
      </c>
      <c r="H73" s="66" t="str">
        <f t="shared" si="5"/>
        <v/>
      </c>
      <c r="I73" s="65" t="b">
        <f t="shared" si="6"/>
        <v>1</v>
      </c>
    </row>
    <row r="74" spans="1:9" ht="25" customHeight="1">
      <c r="A74" s="70" t="str">
        <f t="shared" si="7"/>
        <v/>
      </c>
      <c r="B74" s="25"/>
      <c r="C74" s="24"/>
      <c r="D74" s="24"/>
      <c r="E74" s="21"/>
      <c r="F74" s="75" t="str">
        <f>IFERROR(_xlfn.XLOOKUP(D74,補助単価!$B$11:$B$16,補助単価!$F$11:$F$16),"")</f>
        <v/>
      </c>
      <c r="G74" s="76" t="str">
        <f t="shared" si="8"/>
        <v/>
      </c>
      <c r="H74" s="66" t="str">
        <f t="shared" si="5"/>
        <v/>
      </c>
      <c r="I74" s="65" t="b">
        <f t="shared" si="6"/>
        <v>1</v>
      </c>
    </row>
    <row r="75" spans="1:9" ht="25" customHeight="1">
      <c r="A75" s="70" t="str">
        <f t="shared" si="7"/>
        <v/>
      </c>
      <c r="B75" s="25"/>
      <c r="C75" s="24"/>
      <c r="D75" s="24"/>
      <c r="E75" s="21"/>
      <c r="F75" s="75" t="str">
        <f>IFERROR(_xlfn.XLOOKUP(D75,補助単価!$B$11:$B$16,補助単価!$F$11:$F$16),"")</f>
        <v/>
      </c>
      <c r="G75" s="76" t="str">
        <f t="shared" si="8"/>
        <v/>
      </c>
      <c r="H75" s="66" t="str">
        <f t="shared" si="5"/>
        <v/>
      </c>
      <c r="I75" s="65" t="b">
        <f t="shared" si="6"/>
        <v>1</v>
      </c>
    </row>
    <row r="76" spans="1:9" ht="25" customHeight="1">
      <c r="A76" s="70" t="str">
        <f t="shared" si="7"/>
        <v/>
      </c>
      <c r="B76" s="25"/>
      <c r="C76" s="24"/>
      <c r="D76" s="24"/>
      <c r="E76" s="21"/>
      <c r="F76" s="75" t="str">
        <f>IFERROR(_xlfn.XLOOKUP(D76,補助単価!$B$11:$B$16,補助単価!$F$11:$F$16),"")</f>
        <v/>
      </c>
      <c r="G76" s="76" t="str">
        <f t="shared" si="8"/>
        <v/>
      </c>
      <c r="H76" s="66" t="str">
        <f t="shared" si="5"/>
        <v/>
      </c>
      <c r="I76" s="65" t="b">
        <f t="shared" si="6"/>
        <v>1</v>
      </c>
    </row>
    <row r="77" spans="1:9" ht="25" customHeight="1">
      <c r="A77" s="70" t="str">
        <f t="shared" si="7"/>
        <v/>
      </c>
      <c r="B77" s="25"/>
      <c r="C77" s="24"/>
      <c r="D77" s="24"/>
      <c r="E77" s="21"/>
      <c r="F77" s="75" t="str">
        <f>IFERROR(_xlfn.XLOOKUP(D77,補助単価!$B$11:$B$16,補助単価!$F$11:$F$16),"")</f>
        <v/>
      </c>
      <c r="G77" s="76" t="str">
        <f t="shared" si="8"/>
        <v/>
      </c>
      <c r="H77" s="66" t="str">
        <f t="shared" si="5"/>
        <v/>
      </c>
      <c r="I77" s="65" t="b">
        <f t="shared" si="6"/>
        <v>1</v>
      </c>
    </row>
    <row r="78" spans="1:9" ht="25" customHeight="1">
      <c r="A78" s="70" t="str">
        <f t="shared" si="7"/>
        <v/>
      </c>
      <c r="B78" s="25"/>
      <c r="C78" s="24"/>
      <c r="D78" s="24"/>
      <c r="E78" s="21"/>
      <c r="F78" s="75" t="str">
        <f>IFERROR(_xlfn.XLOOKUP(D78,補助単価!$B$11:$B$16,補助単価!$F$11:$F$16),"")</f>
        <v/>
      </c>
      <c r="G78" s="76" t="str">
        <f t="shared" si="8"/>
        <v/>
      </c>
      <c r="H78" s="66" t="str">
        <f t="shared" si="5"/>
        <v/>
      </c>
      <c r="I78" s="65" t="b">
        <f t="shared" si="6"/>
        <v>1</v>
      </c>
    </row>
    <row r="79" spans="1:9" ht="25" customHeight="1">
      <c r="A79" s="70" t="str">
        <f t="shared" si="7"/>
        <v/>
      </c>
      <c r="B79" s="25"/>
      <c r="C79" s="24"/>
      <c r="D79" s="24"/>
      <c r="E79" s="21"/>
      <c r="F79" s="75" t="str">
        <f>IFERROR(_xlfn.XLOOKUP(D79,補助単価!$B$11:$B$16,補助単価!$F$11:$F$16),"")</f>
        <v/>
      </c>
      <c r="G79" s="76" t="str">
        <f t="shared" si="8"/>
        <v/>
      </c>
      <c r="H79" s="66" t="str">
        <f t="shared" si="5"/>
        <v/>
      </c>
      <c r="I79" s="65" t="b">
        <f t="shared" si="6"/>
        <v>1</v>
      </c>
    </row>
    <row r="80" spans="1:9" ht="25" customHeight="1">
      <c r="A80" s="70" t="str">
        <f t="shared" si="7"/>
        <v/>
      </c>
      <c r="B80" s="25"/>
      <c r="C80" s="24"/>
      <c r="D80" s="24"/>
      <c r="E80" s="21"/>
      <c r="F80" s="75" t="str">
        <f>IFERROR(_xlfn.XLOOKUP(D80,補助単価!$B$11:$B$16,補助単価!$F$11:$F$16),"")</f>
        <v/>
      </c>
      <c r="G80" s="76" t="str">
        <f t="shared" si="8"/>
        <v/>
      </c>
      <c r="H80" s="66" t="str">
        <f t="shared" si="5"/>
        <v/>
      </c>
      <c r="I80" s="65" t="b">
        <f t="shared" si="6"/>
        <v>1</v>
      </c>
    </row>
    <row r="81" spans="1:9" ht="25" customHeight="1">
      <c r="A81" s="70" t="str">
        <f t="shared" si="7"/>
        <v/>
      </c>
      <c r="B81" s="25"/>
      <c r="C81" s="24"/>
      <c r="D81" s="24"/>
      <c r="E81" s="21"/>
      <c r="F81" s="75" t="str">
        <f>IFERROR(_xlfn.XLOOKUP(D81,補助単価!$B$11:$B$16,補助単価!$F$11:$F$16),"")</f>
        <v/>
      </c>
      <c r="G81" s="76" t="str">
        <f t="shared" si="8"/>
        <v/>
      </c>
      <c r="H81" s="66" t="str">
        <f t="shared" si="5"/>
        <v/>
      </c>
      <c r="I81" s="65" t="b">
        <f t="shared" si="6"/>
        <v>1</v>
      </c>
    </row>
    <row r="82" spans="1:9" ht="25" customHeight="1">
      <c r="A82" s="70" t="str">
        <f t="shared" si="7"/>
        <v/>
      </c>
      <c r="B82" s="25"/>
      <c r="C82" s="24"/>
      <c r="D82" s="24"/>
      <c r="E82" s="21"/>
      <c r="F82" s="75" t="str">
        <f>IFERROR(_xlfn.XLOOKUP(D82,補助単価!$B$11:$B$16,補助単価!$F$11:$F$16),"")</f>
        <v/>
      </c>
      <c r="G82" s="76" t="str">
        <f t="shared" si="8"/>
        <v/>
      </c>
      <c r="H82" s="66" t="str">
        <f t="shared" si="5"/>
        <v/>
      </c>
      <c r="I82" s="65" t="b">
        <f t="shared" si="6"/>
        <v>1</v>
      </c>
    </row>
    <row r="83" spans="1:9" ht="25" customHeight="1">
      <c r="A83" s="70" t="str">
        <f t="shared" si="7"/>
        <v/>
      </c>
      <c r="B83" s="25"/>
      <c r="C83" s="24"/>
      <c r="D83" s="24"/>
      <c r="E83" s="21"/>
      <c r="F83" s="75" t="str">
        <f>IFERROR(_xlfn.XLOOKUP(D83,補助単価!$B$11:$B$16,補助単価!$F$11:$F$16),"")</f>
        <v/>
      </c>
      <c r="G83" s="76" t="str">
        <f t="shared" si="8"/>
        <v/>
      </c>
      <c r="H83" s="66" t="str">
        <f t="shared" si="5"/>
        <v/>
      </c>
      <c r="I83" s="65" t="b">
        <f t="shared" si="6"/>
        <v>1</v>
      </c>
    </row>
    <row r="84" spans="1:9" ht="25" customHeight="1">
      <c r="A84" s="70" t="str">
        <f t="shared" si="7"/>
        <v/>
      </c>
      <c r="B84" s="25"/>
      <c r="C84" s="24"/>
      <c r="D84" s="24"/>
      <c r="E84" s="21"/>
      <c r="F84" s="75" t="str">
        <f>IFERROR(_xlfn.XLOOKUP(D84,補助単価!$B$11:$B$16,補助単価!$F$11:$F$16),"")</f>
        <v/>
      </c>
      <c r="G84" s="76" t="str">
        <f t="shared" si="8"/>
        <v/>
      </c>
      <c r="H84" s="66" t="str">
        <f t="shared" si="5"/>
        <v/>
      </c>
      <c r="I84" s="65" t="b">
        <f t="shared" si="6"/>
        <v>1</v>
      </c>
    </row>
    <row r="85" spans="1:9" ht="25" customHeight="1">
      <c r="A85" s="70" t="str">
        <f t="shared" si="7"/>
        <v/>
      </c>
      <c r="B85" s="25"/>
      <c r="C85" s="24"/>
      <c r="D85" s="24"/>
      <c r="E85" s="21"/>
      <c r="F85" s="75" t="str">
        <f>IFERROR(_xlfn.XLOOKUP(D85,補助単価!$B$11:$B$16,補助単価!$F$11:$F$16),"")</f>
        <v/>
      </c>
      <c r="G85" s="76" t="str">
        <f t="shared" si="8"/>
        <v/>
      </c>
      <c r="H85" s="66" t="str">
        <f t="shared" si="5"/>
        <v/>
      </c>
      <c r="I85" s="65" t="b">
        <f t="shared" si="6"/>
        <v>1</v>
      </c>
    </row>
    <row r="86" spans="1:9" ht="25" customHeight="1">
      <c r="A86" s="70" t="str">
        <f t="shared" si="7"/>
        <v/>
      </c>
      <c r="B86" s="25"/>
      <c r="C86" s="24"/>
      <c r="D86" s="24"/>
      <c r="E86" s="21"/>
      <c r="F86" s="75" t="str">
        <f>IFERROR(_xlfn.XLOOKUP(D86,補助単価!$B$11:$B$16,補助単価!$F$11:$F$16),"")</f>
        <v/>
      </c>
      <c r="G86" s="76" t="str">
        <f t="shared" si="8"/>
        <v/>
      </c>
      <c r="H86" s="66" t="str">
        <f t="shared" si="5"/>
        <v/>
      </c>
      <c r="I86" s="65" t="b">
        <f t="shared" si="6"/>
        <v>1</v>
      </c>
    </row>
    <row r="87" spans="1:9" ht="25" customHeight="1">
      <c r="A87" s="70" t="str">
        <f t="shared" si="7"/>
        <v/>
      </c>
      <c r="B87" s="25"/>
      <c r="C87" s="24"/>
      <c r="D87" s="24"/>
      <c r="E87" s="21"/>
      <c r="F87" s="75" t="str">
        <f>IFERROR(_xlfn.XLOOKUP(D87,補助単価!$B$11:$B$16,補助単価!$F$11:$F$16),"")</f>
        <v/>
      </c>
      <c r="G87" s="76" t="str">
        <f t="shared" si="8"/>
        <v/>
      </c>
      <c r="H87" s="66" t="str">
        <f t="shared" si="5"/>
        <v/>
      </c>
      <c r="I87" s="65" t="b">
        <f t="shared" si="6"/>
        <v>1</v>
      </c>
    </row>
    <row r="88" spans="1:9" ht="25" customHeight="1">
      <c r="A88" s="70" t="str">
        <f t="shared" si="7"/>
        <v/>
      </c>
      <c r="B88" s="25"/>
      <c r="C88" s="24"/>
      <c r="D88" s="24"/>
      <c r="E88" s="21"/>
      <c r="F88" s="75" t="str">
        <f>IFERROR(_xlfn.XLOOKUP(D88,補助単価!$B$11:$B$16,補助単価!$F$11:$F$16),"")</f>
        <v/>
      </c>
      <c r="G88" s="76" t="str">
        <f t="shared" si="8"/>
        <v/>
      </c>
      <c r="H88" s="66" t="str">
        <f t="shared" si="5"/>
        <v/>
      </c>
      <c r="I88" s="65" t="b">
        <f t="shared" si="6"/>
        <v>1</v>
      </c>
    </row>
    <row r="89" spans="1:9" ht="25" customHeight="1">
      <c r="A89" s="70" t="str">
        <f t="shared" si="7"/>
        <v/>
      </c>
      <c r="B89" s="25"/>
      <c r="C89" s="24"/>
      <c r="D89" s="24"/>
      <c r="E89" s="21"/>
      <c r="F89" s="75" t="str">
        <f>IFERROR(_xlfn.XLOOKUP(D89,補助単価!$B$11:$B$16,補助単価!$F$11:$F$16),"")</f>
        <v/>
      </c>
      <c r="G89" s="76" t="str">
        <f t="shared" si="8"/>
        <v/>
      </c>
      <c r="H89" s="66" t="str">
        <f t="shared" si="5"/>
        <v/>
      </c>
      <c r="I89" s="65" t="b">
        <f t="shared" si="6"/>
        <v>1</v>
      </c>
    </row>
    <row r="90" spans="1:9" ht="25" customHeight="1">
      <c r="A90" s="70" t="str">
        <f t="shared" si="7"/>
        <v/>
      </c>
      <c r="B90" s="25"/>
      <c r="C90" s="24"/>
      <c r="D90" s="24"/>
      <c r="E90" s="21"/>
      <c r="F90" s="75" t="str">
        <f>IFERROR(_xlfn.XLOOKUP(D90,補助単価!$B$11:$B$16,補助単価!$F$11:$F$16),"")</f>
        <v/>
      </c>
      <c r="G90" s="76" t="str">
        <f t="shared" si="8"/>
        <v/>
      </c>
      <c r="H90" s="66" t="str">
        <f t="shared" si="5"/>
        <v/>
      </c>
      <c r="I90" s="65" t="b">
        <f t="shared" si="6"/>
        <v>1</v>
      </c>
    </row>
    <row r="91" spans="1:9" ht="25" customHeight="1">
      <c r="A91" s="70" t="str">
        <f t="shared" si="7"/>
        <v/>
      </c>
      <c r="B91" s="25"/>
      <c r="C91" s="24"/>
      <c r="D91" s="24"/>
      <c r="E91" s="21"/>
      <c r="F91" s="75" t="str">
        <f>IFERROR(_xlfn.XLOOKUP(D91,補助単価!$B$11:$B$16,補助単価!$F$11:$F$16),"")</f>
        <v/>
      </c>
      <c r="G91" s="76" t="str">
        <f t="shared" si="8"/>
        <v/>
      </c>
      <c r="H91" s="66" t="str">
        <f t="shared" si="5"/>
        <v/>
      </c>
      <c r="I91" s="65" t="b">
        <f t="shared" si="6"/>
        <v>1</v>
      </c>
    </row>
    <row r="92" spans="1:9" ht="25" customHeight="1">
      <c r="A92" s="70" t="str">
        <f t="shared" si="7"/>
        <v/>
      </c>
      <c r="B92" s="25"/>
      <c r="C92" s="24"/>
      <c r="D92" s="24"/>
      <c r="E92" s="21"/>
      <c r="F92" s="75" t="str">
        <f>IFERROR(_xlfn.XLOOKUP(D92,補助単価!$B$11:$B$16,補助単価!$F$11:$F$16),"")</f>
        <v/>
      </c>
      <c r="G92" s="76" t="str">
        <f t="shared" si="8"/>
        <v/>
      </c>
      <c r="H92" s="66" t="str">
        <f t="shared" si="5"/>
        <v/>
      </c>
      <c r="I92" s="65" t="b">
        <f t="shared" si="6"/>
        <v>1</v>
      </c>
    </row>
    <row r="93" spans="1:9" ht="25" customHeight="1">
      <c r="A93" s="70" t="str">
        <f t="shared" si="7"/>
        <v/>
      </c>
      <c r="B93" s="25"/>
      <c r="C93" s="24"/>
      <c r="D93" s="24"/>
      <c r="E93" s="21"/>
      <c r="F93" s="75" t="str">
        <f>IFERROR(_xlfn.XLOOKUP(D93,補助単価!$B$11:$B$16,補助単価!$F$11:$F$16),"")</f>
        <v/>
      </c>
      <c r="G93" s="76" t="str">
        <f t="shared" si="8"/>
        <v/>
      </c>
      <c r="H93" s="66" t="str">
        <f t="shared" si="5"/>
        <v/>
      </c>
      <c r="I93" s="65" t="b">
        <f t="shared" si="6"/>
        <v>1</v>
      </c>
    </row>
    <row r="94" spans="1:9" ht="25" customHeight="1">
      <c r="A94" s="70" t="str">
        <f t="shared" si="7"/>
        <v/>
      </c>
      <c r="B94" s="25"/>
      <c r="C94" s="24"/>
      <c r="D94" s="24"/>
      <c r="E94" s="21"/>
      <c r="F94" s="75" t="str">
        <f>IFERROR(_xlfn.XLOOKUP(D94,補助単価!$B$11:$B$16,補助単価!$F$11:$F$16),"")</f>
        <v/>
      </c>
      <c r="G94" s="76" t="str">
        <f t="shared" si="8"/>
        <v/>
      </c>
      <c r="H94" s="66" t="str">
        <f t="shared" si="5"/>
        <v/>
      </c>
      <c r="I94" s="65" t="b">
        <f t="shared" si="6"/>
        <v>1</v>
      </c>
    </row>
    <row r="95" spans="1:9" ht="25" customHeight="1">
      <c r="A95" s="70" t="str">
        <f t="shared" si="7"/>
        <v/>
      </c>
      <c r="B95" s="25"/>
      <c r="C95" s="24"/>
      <c r="D95" s="24"/>
      <c r="E95" s="21"/>
      <c r="F95" s="75" t="str">
        <f>IFERROR(_xlfn.XLOOKUP(D95,補助単価!$B$11:$B$16,補助単価!$F$11:$F$16),"")</f>
        <v/>
      </c>
      <c r="G95" s="76" t="str">
        <f t="shared" si="8"/>
        <v/>
      </c>
      <c r="H95" s="66" t="str">
        <f t="shared" si="5"/>
        <v/>
      </c>
      <c r="I95" s="65" t="b">
        <f t="shared" si="6"/>
        <v>1</v>
      </c>
    </row>
    <row r="96" spans="1:9" ht="25" customHeight="1">
      <c r="A96" s="70" t="str">
        <f t="shared" si="7"/>
        <v/>
      </c>
      <c r="B96" s="25"/>
      <c r="C96" s="24"/>
      <c r="D96" s="24"/>
      <c r="E96" s="21"/>
      <c r="F96" s="75" t="str">
        <f>IFERROR(_xlfn.XLOOKUP(D96,補助単価!$B$11:$B$16,補助単価!$F$11:$F$16),"")</f>
        <v/>
      </c>
      <c r="G96" s="76" t="str">
        <f t="shared" si="8"/>
        <v/>
      </c>
      <c r="H96" s="66" t="str">
        <f t="shared" si="5"/>
        <v/>
      </c>
      <c r="I96" s="65" t="b">
        <f t="shared" si="6"/>
        <v>1</v>
      </c>
    </row>
    <row r="97" spans="1:9" ht="25" customHeight="1">
      <c r="A97" s="70" t="str">
        <f t="shared" si="7"/>
        <v/>
      </c>
      <c r="B97" s="25"/>
      <c r="C97" s="24"/>
      <c r="D97" s="24"/>
      <c r="E97" s="21"/>
      <c r="F97" s="75" t="str">
        <f>IFERROR(_xlfn.XLOOKUP(D97,補助単価!$B$11:$B$16,補助単価!$F$11:$F$16),"")</f>
        <v/>
      </c>
      <c r="G97" s="76" t="str">
        <f t="shared" si="8"/>
        <v/>
      </c>
      <c r="H97" s="66" t="str">
        <f t="shared" si="5"/>
        <v/>
      </c>
      <c r="I97" s="65" t="b">
        <f t="shared" si="6"/>
        <v>1</v>
      </c>
    </row>
    <row r="98" spans="1:9" ht="25" customHeight="1">
      <c r="A98" s="70" t="str">
        <f t="shared" si="7"/>
        <v/>
      </c>
      <c r="B98" s="25"/>
      <c r="C98" s="24"/>
      <c r="D98" s="24"/>
      <c r="E98" s="21"/>
      <c r="F98" s="75" t="str">
        <f>IFERROR(_xlfn.XLOOKUP(D98,補助単価!$B$11:$B$16,補助単価!$F$11:$F$16),"")</f>
        <v/>
      </c>
      <c r="G98" s="76" t="str">
        <f t="shared" si="8"/>
        <v/>
      </c>
      <c r="H98" s="66" t="str">
        <f t="shared" si="5"/>
        <v/>
      </c>
      <c r="I98" s="65" t="b">
        <f t="shared" si="6"/>
        <v>1</v>
      </c>
    </row>
    <row r="99" spans="1:9" ht="25" customHeight="1">
      <c r="A99" s="70" t="str">
        <f t="shared" si="7"/>
        <v/>
      </c>
      <c r="B99" s="25"/>
      <c r="C99" s="24"/>
      <c r="D99" s="24"/>
      <c r="E99" s="21"/>
      <c r="F99" s="75" t="str">
        <f>IFERROR(_xlfn.XLOOKUP(D99,補助単価!$B$11:$B$16,補助単価!$F$11:$F$16),"")</f>
        <v/>
      </c>
      <c r="G99" s="76" t="str">
        <f t="shared" si="8"/>
        <v/>
      </c>
      <c r="H99" s="66" t="str">
        <f t="shared" si="5"/>
        <v/>
      </c>
      <c r="I99" s="65" t="b">
        <f t="shared" si="6"/>
        <v>1</v>
      </c>
    </row>
    <row r="100" spans="1:9" ht="25" customHeight="1">
      <c r="A100" s="70" t="str">
        <f t="shared" si="7"/>
        <v/>
      </c>
      <c r="B100" s="25"/>
      <c r="C100" s="24"/>
      <c r="D100" s="24"/>
      <c r="E100" s="21"/>
      <c r="F100" s="75" t="str">
        <f>IFERROR(_xlfn.XLOOKUP(D100,補助単価!$B$11:$B$16,補助単価!$F$11:$F$16),"")</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IFERROR(_xlfn.XLOOKUP(D101,補助単価!$B$11:$B$16,補助単価!$F$11:$F$16),"")</f>
        <v/>
      </c>
      <c r="G101" s="76" t="str">
        <f t="shared" si="8"/>
        <v/>
      </c>
      <c r="H101" s="66" t="str">
        <f t="shared" si="5"/>
        <v/>
      </c>
      <c r="I101" s="65" t="b">
        <f t="shared" si="9"/>
        <v>1</v>
      </c>
    </row>
    <row r="102" spans="1:9" ht="25" customHeight="1">
      <c r="A102" s="70" t="str">
        <f t="shared" si="7"/>
        <v/>
      </c>
      <c r="B102" s="25"/>
      <c r="C102" s="24"/>
      <c r="D102" s="24"/>
      <c r="E102" s="21"/>
      <c r="F102" s="75" t="str">
        <f>IFERROR(_xlfn.XLOOKUP(D102,補助単価!$B$11:$B$16,補助単価!$F$11:$F$16),"")</f>
        <v/>
      </c>
      <c r="G102" s="76" t="str">
        <f t="shared" si="8"/>
        <v/>
      </c>
      <c r="H102" s="66" t="str">
        <f t="shared" si="5"/>
        <v/>
      </c>
      <c r="I102" s="65" t="b">
        <f t="shared" si="9"/>
        <v>1</v>
      </c>
    </row>
    <row r="103" spans="1:9" ht="25" customHeight="1">
      <c r="A103" s="70" t="str">
        <f t="shared" si="7"/>
        <v/>
      </c>
      <c r="B103" s="25"/>
      <c r="C103" s="24"/>
      <c r="D103" s="24"/>
      <c r="E103" s="21"/>
      <c r="F103" s="75" t="str">
        <f>IFERROR(_xlfn.XLOOKUP(D103,補助単価!$B$11:$B$16,補助単価!$F$11:$F$16),"")</f>
        <v/>
      </c>
      <c r="G103" s="76" t="str">
        <f t="shared" si="8"/>
        <v/>
      </c>
      <c r="H103" s="66" t="str">
        <f t="shared" si="5"/>
        <v/>
      </c>
      <c r="I103" s="65" t="b">
        <f t="shared" si="9"/>
        <v>1</v>
      </c>
    </row>
    <row r="104" spans="1:9" ht="25" customHeight="1">
      <c r="A104" s="70" t="str">
        <f t="shared" si="7"/>
        <v/>
      </c>
      <c r="B104" s="25"/>
      <c r="C104" s="24"/>
      <c r="D104" s="24"/>
      <c r="E104" s="21"/>
      <c r="F104" s="75" t="str">
        <f>IFERROR(_xlfn.XLOOKUP(D104,補助単価!$B$11:$B$16,補助単価!$F$11:$F$16),"")</f>
        <v/>
      </c>
      <c r="G104" s="76" t="str">
        <f t="shared" si="8"/>
        <v/>
      </c>
      <c r="H104" s="66" t="str">
        <f t="shared" si="5"/>
        <v/>
      </c>
      <c r="I104" s="65" t="b">
        <f t="shared" si="9"/>
        <v>1</v>
      </c>
    </row>
    <row r="105" spans="1:9" ht="25" customHeight="1">
      <c r="A105" s="70" t="str">
        <f t="shared" si="7"/>
        <v/>
      </c>
      <c r="B105" s="25"/>
      <c r="C105" s="24"/>
      <c r="D105" s="24"/>
      <c r="E105" s="21"/>
      <c r="F105" s="75" t="str">
        <f>IFERROR(_xlfn.XLOOKUP(D105,補助単価!$B$11:$B$16,補助単価!$F$11:$F$16),"")</f>
        <v/>
      </c>
      <c r="G105" s="76" t="str">
        <f t="shared" si="8"/>
        <v/>
      </c>
      <c r="H105" s="66" t="str">
        <f t="shared" si="5"/>
        <v/>
      </c>
      <c r="I105" s="65" t="b">
        <f t="shared" si="9"/>
        <v>1</v>
      </c>
    </row>
    <row r="106" spans="1:9" ht="25" customHeight="1">
      <c r="A106" s="70" t="str">
        <f t="shared" si="7"/>
        <v/>
      </c>
      <c r="B106" s="25"/>
      <c r="C106" s="24"/>
      <c r="D106" s="24"/>
      <c r="E106" s="21"/>
      <c r="F106" s="75" t="str">
        <f>IFERROR(_xlfn.XLOOKUP(D106,補助単価!$B$11:$B$16,補助単価!$F$11:$F$16),"")</f>
        <v/>
      </c>
      <c r="G106" s="76" t="str">
        <f t="shared" si="8"/>
        <v/>
      </c>
      <c r="H106" s="66" t="str">
        <f t="shared" si="5"/>
        <v/>
      </c>
      <c r="I106" s="65" t="b">
        <f t="shared" si="9"/>
        <v>1</v>
      </c>
    </row>
    <row r="107" spans="1:9" ht="25" customHeight="1">
      <c r="A107" s="70" t="str">
        <f t="shared" si="7"/>
        <v/>
      </c>
      <c r="B107" s="25"/>
      <c r="C107" s="24"/>
      <c r="D107" s="24"/>
      <c r="E107" s="21"/>
      <c r="F107" s="75" t="str">
        <f>IFERROR(_xlfn.XLOOKUP(D107,補助単価!$B$11:$B$16,補助単価!$F$11:$F$16),"")</f>
        <v/>
      </c>
      <c r="G107" s="76" t="str">
        <f t="shared" si="8"/>
        <v/>
      </c>
      <c r="H107" s="66" t="str">
        <f t="shared" si="5"/>
        <v/>
      </c>
      <c r="I107" s="65" t="b">
        <f t="shared" si="9"/>
        <v>1</v>
      </c>
    </row>
    <row r="108" spans="1:9" ht="25" customHeight="1">
      <c r="A108" s="70" t="str">
        <f t="shared" si="7"/>
        <v/>
      </c>
      <c r="B108" s="25"/>
      <c r="C108" s="24"/>
      <c r="D108" s="24"/>
      <c r="E108" s="21"/>
      <c r="F108" s="75" t="str">
        <f>IFERROR(_xlfn.XLOOKUP(D108,補助単価!$B$11:$B$16,補助単価!$F$11:$F$16),"")</f>
        <v/>
      </c>
      <c r="G108" s="76" t="str">
        <f t="shared" si="8"/>
        <v/>
      </c>
      <c r="H108" s="66" t="str">
        <f t="shared" si="5"/>
        <v/>
      </c>
      <c r="I108" s="65" t="b">
        <f t="shared" si="9"/>
        <v>1</v>
      </c>
    </row>
    <row r="109" spans="1:9" ht="25" customHeight="1">
      <c r="A109" s="70" t="str">
        <f t="shared" si="7"/>
        <v/>
      </c>
      <c r="B109" s="25"/>
      <c r="C109" s="24"/>
      <c r="D109" s="24"/>
      <c r="E109" s="21"/>
      <c r="F109" s="75" t="str">
        <f>IFERROR(_xlfn.XLOOKUP(D109,補助単価!$B$11:$B$16,補助単価!$F$11:$F$16),"")</f>
        <v/>
      </c>
      <c r="G109" s="76" t="str">
        <f t="shared" si="8"/>
        <v/>
      </c>
      <c r="H109" s="66" t="str">
        <f t="shared" si="5"/>
        <v/>
      </c>
      <c r="I109" s="65" t="b">
        <f t="shared" si="9"/>
        <v>1</v>
      </c>
    </row>
    <row r="110" spans="1:9" ht="25" customHeight="1">
      <c r="A110" s="70" t="str">
        <f t="shared" si="7"/>
        <v/>
      </c>
      <c r="B110" s="25"/>
      <c r="C110" s="24"/>
      <c r="D110" s="24"/>
      <c r="E110" s="21"/>
      <c r="F110" s="75" t="str">
        <f>IFERROR(_xlfn.XLOOKUP(D110,補助単価!$B$11:$B$16,補助単価!$F$11:$F$16),"")</f>
        <v/>
      </c>
      <c r="G110" s="76" t="str">
        <f t="shared" si="8"/>
        <v/>
      </c>
      <c r="H110" s="66" t="str">
        <f t="shared" si="5"/>
        <v/>
      </c>
      <c r="I110" s="65" t="b">
        <f t="shared" si="9"/>
        <v>1</v>
      </c>
    </row>
    <row r="111" spans="1:9" ht="25" customHeight="1">
      <c r="A111" s="70" t="str">
        <f t="shared" si="7"/>
        <v/>
      </c>
      <c r="B111" s="25"/>
      <c r="C111" s="24"/>
      <c r="D111" s="24"/>
      <c r="E111" s="21"/>
      <c r="F111" s="75" t="str">
        <f>IFERROR(_xlfn.XLOOKUP(D111,補助単価!$B$11:$B$16,補助単価!$F$11:$F$16),"")</f>
        <v/>
      </c>
      <c r="G111" s="76" t="str">
        <f t="shared" si="8"/>
        <v/>
      </c>
      <c r="H111" s="66" t="str">
        <f t="shared" si="5"/>
        <v/>
      </c>
      <c r="I111" s="65" t="b">
        <f t="shared" si="9"/>
        <v>1</v>
      </c>
    </row>
    <row r="112" spans="1:9" ht="25" customHeight="1">
      <c r="A112" s="70" t="str">
        <f t="shared" si="7"/>
        <v/>
      </c>
      <c r="B112" s="25"/>
      <c r="C112" s="24"/>
      <c r="D112" s="24"/>
      <c r="E112" s="21"/>
      <c r="F112" s="75" t="str">
        <f>IFERROR(_xlfn.XLOOKUP(D112,補助単価!$B$11:$B$16,補助単価!$F$11:$F$16),"")</f>
        <v/>
      </c>
      <c r="G112" s="76" t="str">
        <f t="shared" si="8"/>
        <v/>
      </c>
      <c r="H112" s="66" t="str">
        <f t="shared" si="5"/>
        <v/>
      </c>
      <c r="I112" s="65" t="b">
        <f t="shared" si="9"/>
        <v>1</v>
      </c>
    </row>
    <row r="113" spans="1:9" ht="25" customHeight="1">
      <c r="A113" s="70" t="str">
        <f t="shared" si="7"/>
        <v/>
      </c>
      <c r="B113" s="25"/>
      <c r="C113" s="24"/>
      <c r="D113" s="24"/>
      <c r="E113" s="21"/>
      <c r="F113" s="75" t="str">
        <f>IFERROR(_xlfn.XLOOKUP(D113,補助単価!$B$11:$B$16,補助単価!$F$11:$F$16),"")</f>
        <v/>
      </c>
      <c r="G113" s="76" t="str">
        <f t="shared" si="8"/>
        <v/>
      </c>
      <c r="H113" s="66" t="str">
        <f t="shared" si="5"/>
        <v/>
      </c>
      <c r="I113" s="65" t="b">
        <f t="shared" si="9"/>
        <v>1</v>
      </c>
    </row>
    <row r="114" spans="1:9" ht="25" customHeight="1">
      <c r="A114" s="70" t="str">
        <f t="shared" si="7"/>
        <v/>
      </c>
      <c r="B114" s="25"/>
      <c r="C114" s="24"/>
      <c r="D114" s="24"/>
      <c r="E114" s="21"/>
      <c r="F114" s="75" t="str">
        <f>IFERROR(_xlfn.XLOOKUP(D114,補助単価!$B$11:$B$16,補助単価!$F$11:$F$16),"")</f>
        <v/>
      </c>
      <c r="G114" s="76" t="str">
        <f t="shared" si="8"/>
        <v/>
      </c>
      <c r="H114" s="66" t="str">
        <f t="shared" si="5"/>
        <v/>
      </c>
      <c r="I114" s="65" t="b">
        <f t="shared" si="9"/>
        <v>1</v>
      </c>
    </row>
    <row r="115" spans="1:9" ht="25" customHeight="1">
      <c r="A115" s="70" t="str">
        <f t="shared" si="7"/>
        <v/>
      </c>
      <c r="B115" s="25"/>
      <c r="C115" s="24"/>
      <c r="D115" s="24"/>
      <c r="E115" s="21"/>
      <c r="F115" s="75" t="str">
        <f>IFERROR(_xlfn.XLOOKUP(D115,補助単価!$B$11:$B$16,補助単価!$F$11:$F$16),"")</f>
        <v/>
      </c>
      <c r="G115" s="76" t="str">
        <f t="shared" si="8"/>
        <v/>
      </c>
      <c r="H115" s="66" t="str">
        <f t="shared" si="5"/>
        <v/>
      </c>
      <c r="I115" s="65" t="b">
        <f t="shared" si="9"/>
        <v>1</v>
      </c>
    </row>
    <row r="116" spans="1:9" ht="25" customHeight="1">
      <c r="A116" s="70" t="str">
        <f t="shared" si="7"/>
        <v/>
      </c>
      <c r="B116" s="25"/>
      <c r="C116" s="24"/>
      <c r="D116" s="24"/>
      <c r="E116" s="21"/>
      <c r="F116" s="75" t="str">
        <f>IFERROR(_xlfn.XLOOKUP(D116,補助単価!$B$11:$B$16,補助単価!$F$11:$F$16),"")</f>
        <v/>
      </c>
      <c r="G116" s="76" t="str">
        <f t="shared" si="8"/>
        <v/>
      </c>
      <c r="H116" s="66" t="str">
        <f t="shared" si="5"/>
        <v/>
      </c>
      <c r="I116" s="65" t="b">
        <f t="shared" si="9"/>
        <v>1</v>
      </c>
    </row>
    <row r="117" spans="1:9" ht="25" customHeight="1">
      <c r="A117" s="70" t="str">
        <f t="shared" si="7"/>
        <v/>
      </c>
      <c r="B117" s="25"/>
      <c r="C117" s="24"/>
      <c r="D117" s="24"/>
      <c r="E117" s="21"/>
      <c r="F117" s="75" t="str">
        <f>IFERROR(_xlfn.XLOOKUP(D117,補助単価!$B$11:$B$16,補助単価!$F$11:$F$16),"")</f>
        <v/>
      </c>
      <c r="G117" s="76" t="str">
        <f t="shared" si="8"/>
        <v/>
      </c>
      <c r="H117" s="66" t="str">
        <f t="shared" si="5"/>
        <v/>
      </c>
      <c r="I117" s="65" t="b">
        <f t="shared" si="9"/>
        <v>1</v>
      </c>
    </row>
    <row r="118" spans="1:9" ht="25" customHeight="1">
      <c r="A118" s="70" t="str">
        <f t="shared" si="7"/>
        <v/>
      </c>
      <c r="B118" s="25"/>
      <c r="C118" s="24"/>
      <c r="D118" s="24"/>
      <c r="E118" s="21"/>
      <c r="F118" s="75" t="str">
        <f>IFERROR(_xlfn.XLOOKUP(D118,補助単価!$B$11:$B$16,補助単価!$F$11:$F$16),"")</f>
        <v/>
      </c>
      <c r="G118" s="76" t="str">
        <f t="shared" si="8"/>
        <v/>
      </c>
      <c r="H118" s="66" t="str">
        <f t="shared" si="5"/>
        <v/>
      </c>
      <c r="I118" s="65" t="b">
        <f t="shared" si="9"/>
        <v>1</v>
      </c>
    </row>
    <row r="119" spans="1:9" ht="25" customHeight="1">
      <c r="A119" s="70" t="str">
        <f t="shared" si="7"/>
        <v/>
      </c>
      <c r="B119" s="25"/>
      <c r="C119" s="24"/>
      <c r="D119" s="24"/>
      <c r="E119" s="21"/>
      <c r="F119" s="75" t="str">
        <f>IFERROR(_xlfn.XLOOKUP(D119,補助単価!$B$11:$B$16,補助単価!$F$11:$F$16),"")</f>
        <v/>
      </c>
      <c r="G119" s="76" t="str">
        <f t="shared" si="8"/>
        <v/>
      </c>
      <c r="H119" s="66" t="str">
        <f t="shared" si="5"/>
        <v/>
      </c>
      <c r="I119" s="65" t="b">
        <f t="shared" si="9"/>
        <v>1</v>
      </c>
    </row>
    <row r="120" spans="1:9" ht="25" customHeight="1">
      <c r="A120" s="70" t="str">
        <f t="shared" si="7"/>
        <v/>
      </c>
      <c r="B120" s="25"/>
      <c r="C120" s="24"/>
      <c r="D120" s="24"/>
      <c r="E120" s="21"/>
      <c r="F120" s="75" t="str">
        <f>IFERROR(_xlfn.XLOOKUP(D120,補助単価!$B$11:$B$16,補助単価!$F$11:$F$16),"")</f>
        <v/>
      </c>
      <c r="G120" s="76" t="str">
        <f t="shared" si="8"/>
        <v/>
      </c>
      <c r="H120" s="66" t="str">
        <f t="shared" si="5"/>
        <v/>
      </c>
      <c r="I120" s="65" t="b">
        <f t="shared" si="9"/>
        <v>1</v>
      </c>
    </row>
    <row r="121" spans="1:9" ht="25" customHeight="1">
      <c r="A121" s="70" t="str">
        <f t="shared" si="7"/>
        <v/>
      </c>
      <c r="B121" s="25"/>
      <c r="C121" s="24"/>
      <c r="D121" s="24"/>
      <c r="E121" s="21"/>
      <c r="F121" s="75" t="str">
        <f>IFERROR(_xlfn.XLOOKUP(D121,補助単価!$B$11:$B$16,補助単価!$F$11:$F$16),"")</f>
        <v/>
      </c>
      <c r="G121" s="76" t="str">
        <f t="shared" si="8"/>
        <v/>
      </c>
      <c r="H121" s="66" t="str">
        <f t="shared" si="5"/>
        <v/>
      </c>
      <c r="I121" s="65" t="b">
        <f t="shared" si="9"/>
        <v>1</v>
      </c>
    </row>
    <row r="122" spans="1:9" ht="25" customHeight="1">
      <c r="A122" s="70" t="str">
        <f t="shared" si="7"/>
        <v/>
      </c>
      <c r="B122" s="25"/>
      <c r="C122" s="24"/>
      <c r="D122" s="24"/>
      <c r="E122" s="21"/>
      <c r="F122" s="75" t="str">
        <f>IFERROR(_xlfn.XLOOKUP(D122,補助単価!$B$11:$B$16,補助単価!$F$11:$F$16),"")</f>
        <v/>
      </c>
      <c r="G122" s="76" t="str">
        <f t="shared" si="8"/>
        <v/>
      </c>
      <c r="H122" s="66" t="str">
        <f t="shared" si="5"/>
        <v/>
      </c>
      <c r="I122" s="65" t="b">
        <f t="shared" si="9"/>
        <v>1</v>
      </c>
    </row>
    <row r="123" spans="1:9" ht="25" customHeight="1">
      <c r="A123" s="70" t="str">
        <f t="shared" si="7"/>
        <v/>
      </c>
      <c r="B123" s="25"/>
      <c r="C123" s="24"/>
      <c r="D123" s="24"/>
      <c r="E123" s="21"/>
      <c r="F123" s="75" t="str">
        <f>IFERROR(_xlfn.XLOOKUP(D123,補助単価!$B$11:$B$16,補助単価!$F$11:$F$16),"")</f>
        <v/>
      </c>
      <c r="G123" s="76" t="str">
        <f t="shared" si="8"/>
        <v/>
      </c>
      <c r="H123" s="66" t="str">
        <f t="shared" si="5"/>
        <v/>
      </c>
      <c r="I123" s="65" t="b">
        <f t="shared" si="9"/>
        <v>1</v>
      </c>
    </row>
    <row r="124" spans="1:9" ht="25" customHeight="1">
      <c r="A124" s="70" t="str">
        <f t="shared" si="7"/>
        <v/>
      </c>
      <c r="B124" s="25"/>
      <c r="C124" s="24"/>
      <c r="D124" s="24"/>
      <c r="E124" s="21"/>
      <c r="F124" s="75" t="str">
        <f>IFERROR(_xlfn.XLOOKUP(D124,補助単価!$B$11:$B$16,補助単価!$F$11:$F$16),"")</f>
        <v/>
      </c>
      <c r="G124" s="76" t="str">
        <f t="shared" si="8"/>
        <v/>
      </c>
      <c r="H124" s="66" t="str">
        <f t="shared" si="5"/>
        <v/>
      </c>
      <c r="I124" s="65" t="b">
        <f t="shared" si="9"/>
        <v>1</v>
      </c>
    </row>
    <row r="125" spans="1:9" ht="25" customHeight="1">
      <c r="A125" s="70" t="str">
        <f t="shared" si="7"/>
        <v/>
      </c>
      <c r="B125" s="25"/>
      <c r="C125" s="24"/>
      <c r="D125" s="24"/>
      <c r="E125" s="21"/>
      <c r="F125" s="75" t="str">
        <f>IFERROR(_xlfn.XLOOKUP(D125,補助単価!$B$11:$B$16,補助単価!$F$11:$F$16),"")</f>
        <v/>
      </c>
      <c r="G125" s="76" t="str">
        <f t="shared" si="8"/>
        <v/>
      </c>
      <c r="H125" s="66" t="str">
        <f t="shared" si="5"/>
        <v/>
      </c>
      <c r="I125" s="65" t="b">
        <f t="shared" si="9"/>
        <v>1</v>
      </c>
    </row>
    <row r="126" spans="1:9" ht="25" customHeight="1">
      <c r="A126" s="70" t="str">
        <f t="shared" si="7"/>
        <v/>
      </c>
      <c r="B126" s="25"/>
      <c r="C126" s="24"/>
      <c r="D126" s="24"/>
      <c r="E126" s="21"/>
      <c r="F126" s="75" t="str">
        <f>IFERROR(_xlfn.XLOOKUP(D126,補助単価!$B$11:$B$16,補助単価!$F$11:$F$16),"")</f>
        <v/>
      </c>
      <c r="G126" s="76" t="str">
        <f t="shared" si="8"/>
        <v/>
      </c>
      <c r="H126" s="66" t="str">
        <f t="shared" si="5"/>
        <v/>
      </c>
      <c r="I126" s="65" t="b">
        <f t="shared" si="9"/>
        <v>1</v>
      </c>
    </row>
    <row r="127" spans="1:9" ht="25" customHeight="1">
      <c r="A127" s="70" t="str">
        <f t="shared" si="7"/>
        <v/>
      </c>
      <c r="B127" s="25"/>
      <c r="C127" s="24"/>
      <c r="D127" s="24"/>
      <c r="E127" s="21"/>
      <c r="F127" s="75" t="str">
        <f>IFERROR(_xlfn.XLOOKUP(D127,補助単価!$B$11:$B$16,補助単価!$F$11:$F$16),"")</f>
        <v/>
      </c>
      <c r="G127" s="76" t="str">
        <f t="shared" si="8"/>
        <v/>
      </c>
      <c r="H127" s="66" t="str">
        <f t="shared" si="5"/>
        <v/>
      </c>
      <c r="I127" s="65" t="b">
        <f t="shared" si="9"/>
        <v>1</v>
      </c>
    </row>
    <row r="128" spans="1:9" ht="25" customHeight="1">
      <c r="A128" s="70" t="str">
        <f t="shared" si="7"/>
        <v/>
      </c>
      <c r="B128" s="25"/>
      <c r="C128" s="24"/>
      <c r="D128" s="24"/>
      <c r="E128" s="21"/>
      <c r="F128" s="75" t="str">
        <f>IFERROR(_xlfn.XLOOKUP(D128,補助単価!$B$11:$B$16,補助単価!$F$11:$F$16),"")</f>
        <v/>
      </c>
      <c r="G128" s="76" t="str">
        <f t="shared" si="8"/>
        <v/>
      </c>
      <c r="H128" s="66" t="str">
        <f t="shared" si="5"/>
        <v/>
      </c>
      <c r="I128" s="65" t="b">
        <f t="shared" si="9"/>
        <v>1</v>
      </c>
    </row>
    <row r="129" spans="1:9" ht="25" customHeight="1">
      <c r="A129" s="70" t="str">
        <f t="shared" si="7"/>
        <v/>
      </c>
      <c r="B129" s="25"/>
      <c r="C129" s="24"/>
      <c r="D129" s="24"/>
      <c r="E129" s="21"/>
      <c r="F129" s="75" t="str">
        <f>IFERROR(_xlfn.XLOOKUP(D129,補助単価!$B$11:$B$16,補助単価!$F$11:$F$16),"")</f>
        <v/>
      </c>
      <c r="G129" s="76" t="str">
        <f t="shared" si="8"/>
        <v/>
      </c>
      <c r="H129" s="66" t="str">
        <f t="shared" si="5"/>
        <v/>
      </c>
      <c r="I129" s="65" t="b">
        <f t="shared" si="9"/>
        <v>1</v>
      </c>
    </row>
    <row r="130" spans="1:9" ht="25" customHeight="1">
      <c r="A130" s="70" t="str">
        <f t="shared" si="7"/>
        <v/>
      </c>
      <c r="B130" s="25"/>
      <c r="C130" s="24"/>
      <c r="D130" s="24"/>
      <c r="E130" s="21"/>
      <c r="F130" s="75" t="str">
        <f>IFERROR(_xlfn.XLOOKUP(D130,補助単価!$B$11:$B$16,補助単価!$F$11:$F$16),"")</f>
        <v/>
      </c>
      <c r="G130" s="76" t="str">
        <f t="shared" si="8"/>
        <v/>
      </c>
      <c r="H130" s="66" t="str">
        <f t="shared" si="5"/>
        <v/>
      </c>
      <c r="I130" s="65" t="b">
        <f t="shared" si="9"/>
        <v>1</v>
      </c>
    </row>
    <row r="131" spans="1:9" ht="25" customHeight="1">
      <c r="A131" s="70" t="str">
        <f t="shared" si="7"/>
        <v/>
      </c>
      <c r="B131" s="25"/>
      <c r="C131" s="24"/>
      <c r="D131" s="24"/>
      <c r="E131" s="21"/>
      <c r="F131" s="75" t="str">
        <f>IFERROR(_xlfn.XLOOKUP(D131,補助単価!$B$11:$B$16,補助単価!$F$11:$F$16),"")</f>
        <v/>
      </c>
      <c r="G131" s="76" t="str">
        <f t="shared" si="8"/>
        <v/>
      </c>
      <c r="H131" s="66" t="str">
        <f t="shared" si="5"/>
        <v/>
      </c>
      <c r="I131" s="65" t="b">
        <f t="shared" si="9"/>
        <v>1</v>
      </c>
    </row>
    <row r="132" spans="1:9" ht="25" customHeight="1">
      <c r="A132" s="70" t="str">
        <f t="shared" si="7"/>
        <v/>
      </c>
      <c r="B132" s="25"/>
      <c r="C132" s="24"/>
      <c r="D132" s="24"/>
      <c r="E132" s="21"/>
      <c r="F132" s="75" t="str">
        <f>IFERROR(_xlfn.XLOOKUP(D132,補助単価!$B$11:$B$16,補助単価!$F$11:$F$16),"")</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IFERROR(_xlfn.XLOOKUP(D133,補助単価!$B$11:$B$16,補助単価!$F$11:$F$16),"")</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IFERROR(_xlfn.XLOOKUP(D134,補助単価!$B$11:$B$16,補助単価!$F$11:$F$16),"")</f>
        <v/>
      </c>
      <c r="G134" s="76" t="str">
        <f t="shared" si="13"/>
        <v/>
      </c>
      <c r="H134" s="66" t="str">
        <f t="shared" si="10"/>
        <v/>
      </c>
      <c r="I134" s="65" t="b">
        <f t="shared" si="11"/>
        <v>1</v>
      </c>
    </row>
    <row r="135" spans="1:9" ht="25" customHeight="1">
      <c r="A135" s="70" t="str">
        <f t="shared" si="12"/>
        <v/>
      </c>
      <c r="B135" s="25"/>
      <c r="C135" s="24"/>
      <c r="D135" s="24"/>
      <c r="E135" s="21"/>
      <c r="F135" s="75" t="str">
        <f>IFERROR(_xlfn.XLOOKUP(D135,補助単価!$B$11:$B$16,補助単価!$F$11:$F$16),"")</f>
        <v/>
      </c>
      <c r="G135" s="76" t="str">
        <f t="shared" si="13"/>
        <v/>
      </c>
      <c r="H135" s="66" t="str">
        <f t="shared" si="10"/>
        <v/>
      </c>
      <c r="I135" s="65" t="b">
        <f t="shared" si="11"/>
        <v>1</v>
      </c>
    </row>
    <row r="136" spans="1:9" ht="25" customHeight="1">
      <c r="A136" s="70" t="str">
        <f t="shared" si="12"/>
        <v/>
      </c>
      <c r="B136" s="25"/>
      <c r="C136" s="24"/>
      <c r="D136" s="24"/>
      <c r="E136" s="21"/>
      <c r="F136" s="75" t="str">
        <f>IFERROR(_xlfn.XLOOKUP(D136,補助単価!$B$11:$B$16,補助単価!$F$11:$F$16),"")</f>
        <v/>
      </c>
      <c r="G136" s="76" t="str">
        <f t="shared" si="13"/>
        <v/>
      </c>
      <c r="H136" s="66" t="str">
        <f t="shared" si="10"/>
        <v/>
      </c>
      <c r="I136" s="65" t="b">
        <f t="shared" si="11"/>
        <v>1</v>
      </c>
    </row>
    <row r="137" spans="1:9" ht="25" customHeight="1">
      <c r="A137" s="70" t="str">
        <f t="shared" si="12"/>
        <v/>
      </c>
      <c r="B137" s="25"/>
      <c r="C137" s="24"/>
      <c r="D137" s="24"/>
      <c r="E137" s="21"/>
      <c r="F137" s="75" t="str">
        <f>IFERROR(_xlfn.XLOOKUP(D137,補助単価!$B$11:$B$16,補助単価!$F$11:$F$16),"")</f>
        <v/>
      </c>
      <c r="G137" s="76" t="str">
        <f t="shared" si="13"/>
        <v/>
      </c>
      <c r="H137" s="66" t="str">
        <f t="shared" si="10"/>
        <v/>
      </c>
      <c r="I137" s="65" t="b">
        <f t="shared" si="11"/>
        <v>1</v>
      </c>
    </row>
    <row r="138" spans="1:9" ht="25" customHeight="1">
      <c r="A138" s="70" t="str">
        <f t="shared" si="12"/>
        <v/>
      </c>
      <c r="B138" s="25"/>
      <c r="C138" s="24"/>
      <c r="D138" s="24"/>
      <c r="E138" s="21"/>
      <c r="F138" s="75" t="str">
        <f>IFERROR(_xlfn.XLOOKUP(D138,補助単価!$B$11:$B$16,補助単価!$F$11:$F$16),"")</f>
        <v/>
      </c>
      <c r="G138" s="76" t="str">
        <f t="shared" si="13"/>
        <v/>
      </c>
      <c r="H138" s="66" t="str">
        <f t="shared" si="10"/>
        <v/>
      </c>
      <c r="I138" s="65" t="b">
        <f t="shared" si="11"/>
        <v>1</v>
      </c>
    </row>
    <row r="139" spans="1:9" ht="25" customHeight="1">
      <c r="A139" s="70" t="str">
        <f t="shared" si="12"/>
        <v/>
      </c>
      <c r="B139" s="25"/>
      <c r="C139" s="24"/>
      <c r="D139" s="24"/>
      <c r="E139" s="21"/>
      <c r="F139" s="75" t="str">
        <f>IFERROR(_xlfn.XLOOKUP(D139,補助単価!$B$11:$B$16,補助単価!$F$11:$F$16),"")</f>
        <v/>
      </c>
      <c r="G139" s="76" t="str">
        <f t="shared" si="13"/>
        <v/>
      </c>
      <c r="H139" s="66" t="str">
        <f t="shared" si="10"/>
        <v/>
      </c>
      <c r="I139" s="65" t="b">
        <f t="shared" si="11"/>
        <v>1</v>
      </c>
    </row>
    <row r="140" spans="1:9" ht="25" customHeight="1">
      <c r="A140" s="70" t="str">
        <f t="shared" si="12"/>
        <v/>
      </c>
      <c r="B140" s="25"/>
      <c r="C140" s="24"/>
      <c r="D140" s="24"/>
      <c r="E140" s="21"/>
      <c r="F140" s="75" t="str">
        <f>IFERROR(_xlfn.XLOOKUP(D140,補助単価!$B$11:$B$16,補助単価!$F$11:$F$16),"")</f>
        <v/>
      </c>
      <c r="G140" s="76" t="str">
        <f t="shared" si="13"/>
        <v/>
      </c>
      <c r="H140" s="66" t="str">
        <f t="shared" si="10"/>
        <v/>
      </c>
      <c r="I140" s="65" t="b">
        <f t="shared" si="11"/>
        <v>1</v>
      </c>
    </row>
    <row r="141" spans="1:9" ht="25" customHeight="1">
      <c r="A141" s="70" t="str">
        <f t="shared" si="12"/>
        <v/>
      </c>
      <c r="B141" s="25"/>
      <c r="C141" s="24"/>
      <c r="D141" s="24"/>
      <c r="E141" s="21"/>
      <c r="F141" s="75" t="str">
        <f>IFERROR(_xlfn.XLOOKUP(D141,補助単価!$B$11:$B$16,補助単価!$F$11:$F$16),"")</f>
        <v/>
      </c>
      <c r="G141" s="76" t="str">
        <f t="shared" si="13"/>
        <v/>
      </c>
      <c r="H141" s="66" t="str">
        <f t="shared" si="10"/>
        <v/>
      </c>
      <c r="I141" s="65" t="b">
        <f t="shared" si="11"/>
        <v>1</v>
      </c>
    </row>
    <row r="142" spans="1:9" ht="25" customHeight="1">
      <c r="A142" s="70" t="str">
        <f t="shared" si="12"/>
        <v/>
      </c>
      <c r="B142" s="25"/>
      <c r="C142" s="24"/>
      <c r="D142" s="24"/>
      <c r="E142" s="21"/>
      <c r="F142" s="75" t="str">
        <f>IFERROR(_xlfn.XLOOKUP(D142,補助単価!$B$11:$B$16,補助単価!$F$11:$F$16),"")</f>
        <v/>
      </c>
      <c r="G142" s="76" t="str">
        <f t="shared" si="13"/>
        <v/>
      </c>
      <c r="H142" s="66" t="str">
        <f t="shared" si="10"/>
        <v/>
      </c>
      <c r="I142" s="65" t="b">
        <f t="shared" si="11"/>
        <v>1</v>
      </c>
    </row>
    <row r="143" spans="1:9" ht="25" customHeight="1">
      <c r="A143" s="70" t="str">
        <f t="shared" si="12"/>
        <v/>
      </c>
      <c r="B143" s="25"/>
      <c r="C143" s="24"/>
      <c r="D143" s="24"/>
      <c r="E143" s="21"/>
      <c r="F143" s="75" t="str">
        <f>IFERROR(_xlfn.XLOOKUP(D143,補助単価!$B$11:$B$16,補助単価!$F$11:$F$16),"")</f>
        <v/>
      </c>
      <c r="G143" s="76" t="str">
        <f t="shared" si="13"/>
        <v/>
      </c>
      <c r="H143" s="66" t="str">
        <f t="shared" si="10"/>
        <v/>
      </c>
      <c r="I143" s="65" t="b">
        <f t="shared" si="11"/>
        <v>1</v>
      </c>
    </row>
    <row r="144" spans="1:9" ht="25" customHeight="1">
      <c r="A144" s="70" t="str">
        <f t="shared" si="12"/>
        <v/>
      </c>
      <c r="B144" s="25"/>
      <c r="C144" s="24"/>
      <c r="D144" s="24"/>
      <c r="E144" s="21"/>
      <c r="F144" s="75" t="str">
        <f>IFERROR(_xlfn.XLOOKUP(D144,補助単価!$B$11:$B$16,補助単価!$F$11:$F$16),"")</f>
        <v/>
      </c>
      <c r="G144" s="76" t="str">
        <f t="shared" si="13"/>
        <v/>
      </c>
      <c r="H144" s="66" t="str">
        <f t="shared" si="10"/>
        <v/>
      </c>
      <c r="I144" s="65" t="b">
        <f t="shared" si="11"/>
        <v>1</v>
      </c>
    </row>
    <row r="145" spans="1:9" ht="25" customHeight="1">
      <c r="A145" s="70" t="str">
        <f t="shared" si="12"/>
        <v/>
      </c>
      <c r="B145" s="25"/>
      <c r="C145" s="24"/>
      <c r="D145" s="24"/>
      <c r="E145" s="21"/>
      <c r="F145" s="75" t="str">
        <f>IFERROR(_xlfn.XLOOKUP(D145,補助単価!$B$11:$B$16,補助単価!$F$11:$F$16),"")</f>
        <v/>
      </c>
      <c r="G145" s="76" t="str">
        <f t="shared" si="13"/>
        <v/>
      </c>
      <c r="H145" s="66" t="str">
        <f t="shared" si="10"/>
        <v/>
      </c>
      <c r="I145" s="65" t="b">
        <f t="shared" si="11"/>
        <v>1</v>
      </c>
    </row>
    <row r="146" spans="1:9" ht="25" customHeight="1">
      <c r="A146" s="70" t="str">
        <f t="shared" si="12"/>
        <v/>
      </c>
      <c r="B146" s="25"/>
      <c r="C146" s="24"/>
      <c r="D146" s="24"/>
      <c r="E146" s="21"/>
      <c r="F146" s="75" t="str">
        <f>IFERROR(_xlfn.XLOOKUP(D146,補助単価!$B$11:$B$16,補助単価!$F$11:$F$16),"")</f>
        <v/>
      </c>
      <c r="G146" s="76" t="str">
        <f t="shared" si="13"/>
        <v/>
      </c>
      <c r="H146" s="66" t="str">
        <f t="shared" si="10"/>
        <v/>
      </c>
      <c r="I146" s="65" t="b">
        <f t="shared" si="11"/>
        <v>1</v>
      </c>
    </row>
    <row r="147" spans="1:9" ht="25" customHeight="1">
      <c r="A147" s="70" t="str">
        <f t="shared" si="12"/>
        <v/>
      </c>
      <c r="B147" s="25"/>
      <c r="C147" s="24"/>
      <c r="D147" s="24"/>
      <c r="E147" s="21"/>
      <c r="F147" s="75" t="str">
        <f>IFERROR(_xlfn.XLOOKUP(D147,補助単価!$B$11:$B$16,補助単価!$F$11:$F$16),"")</f>
        <v/>
      </c>
      <c r="G147" s="76" t="str">
        <f t="shared" si="13"/>
        <v/>
      </c>
      <c r="H147" s="66" t="str">
        <f t="shared" si="10"/>
        <v/>
      </c>
      <c r="I147" s="65" t="b">
        <f t="shared" si="11"/>
        <v>1</v>
      </c>
    </row>
    <row r="148" spans="1:9" ht="25" customHeight="1">
      <c r="A148" s="70" t="str">
        <f t="shared" si="12"/>
        <v/>
      </c>
      <c r="B148" s="25"/>
      <c r="C148" s="24"/>
      <c r="D148" s="24"/>
      <c r="E148" s="21"/>
      <c r="F148" s="75" t="str">
        <f>IFERROR(_xlfn.XLOOKUP(D148,補助単価!$B$11:$B$16,補助単価!$F$11:$F$16),"")</f>
        <v/>
      </c>
      <c r="G148" s="76" t="str">
        <f t="shared" si="13"/>
        <v/>
      </c>
      <c r="H148" s="66" t="str">
        <f t="shared" si="10"/>
        <v/>
      </c>
      <c r="I148" s="65" t="b">
        <f t="shared" si="11"/>
        <v>1</v>
      </c>
    </row>
    <row r="149" spans="1:9" ht="25" customHeight="1">
      <c r="A149" s="70" t="str">
        <f t="shared" si="12"/>
        <v/>
      </c>
      <c r="B149" s="25"/>
      <c r="C149" s="24"/>
      <c r="D149" s="24"/>
      <c r="E149" s="21"/>
      <c r="F149" s="75" t="str">
        <f>IFERROR(_xlfn.XLOOKUP(D149,補助単価!$B$11:$B$16,補助単価!$F$11:$F$16),"")</f>
        <v/>
      </c>
      <c r="G149" s="76" t="str">
        <f t="shared" si="13"/>
        <v/>
      </c>
      <c r="H149" s="66" t="str">
        <f t="shared" si="10"/>
        <v/>
      </c>
      <c r="I149" s="65" t="b">
        <f t="shared" si="11"/>
        <v>1</v>
      </c>
    </row>
  </sheetData>
  <sheetProtection algorithmName="SHA-512" hashValue="Ar470j7bbmsnZVl9QCKMxRSAuXDAVVIt/fVS3JHDieClUkvEW8Mzrdk3a53Bpez5t83/qyiv7jtvJvL2zxK1xA==" saltValue="wvuYaSmtgUTfuQg/Tjnm0A==" spinCount="100000" sheet="1" selectLockedCells="1"/>
  <mergeCells count="2">
    <mergeCell ref="B2:D2"/>
    <mergeCell ref="J11:K11"/>
  </mergeCells>
  <phoneticPr fontId="2"/>
  <conditionalFormatting sqref="A3:G149">
    <cfRule type="expression" dxfId="1" priority="1">
      <formula>$I3=FALSE</formula>
    </cfRule>
  </conditionalFormatting>
  <conditionalFormatting sqref="A1:XFD1048576">
    <cfRule type="expression" dxfId="0" priority="2"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AD98C35-F08D-41AC-B4F3-A53E6C8C2A7B}">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00705EA4-4FAA-400E-AC7D-C8E2C4C48309}">
      <formula1>10</formula1>
      <formula2>10</formula2>
    </dataValidation>
    <dataValidation imeMode="on" allowBlank="1" showInputMessage="1" showErrorMessage="1" sqref="C4:C149" xr:uid="{5F16B2F0-D517-4E86-B8D2-1869C47BFD6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63986994-0BBF-4727-943A-ACA4FFC94A62}">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8FC3BA13-B0CD-4E36-B7D9-B4F94246B8F3}"/>
    <dataValidation type="custom" allowBlank="1" showInputMessage="1" showErrorMessage="1" sqref="H4:H149" xr:uid="{75861053-9ED0-46EE-B4B5-30C6E8127F0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7937913-5265-403F-86E0-5B11ED0A9CEF}">
          <x14:formula1>
            <xm:f>補助単価!$B$11:$B$16</xm:f>
          </x14:formula1>
          <xm:sqref>D4:D149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ED9AF-4844-40F0-994B-ABAFAC7B4EEE}">
  <dimension ref="A1:I53"/>
  <sheetViews>
    <sheetView topLeftCell="A17" workbookViewId="0">
      <selection activeCell="B27" sqref="B27"/>
    </sheetView>
  </sheetViews>
  <sheetFormatPr defaultColWidth="9" defaultRowHeight="13"/>
  <cols>
    <col min="1" max="1" width="7" style="113" customWidth="1"/>
    <col min="2" max="2" width="49.36328125" style="113" customWidth="1"/>
    <col min="3" max="6" width="16.6328125" style="113" customWidth="1"/>
    <col min="7" max="8" width="16.6328125" style="145" customWidth="1"/>
    <col min="9" max="9" width="14.90625" style="113" customWidth="1"/>
    <col min="10" max="10" width="2.26953125" style="113" customWidth="1"/>
    <col min="11" max="16384" width="9" style="113"/>
  </cols>
  <sheetData>
    <row r="1" spans="1:9">
      <c r="A1" s="113" t="s">
        <v>100</v>
      </c>
      <c r="B1" s="114"/>
      <c r="G1" s="115"/>
      <c r="H1" s="115"/>
    </row>
    <row r="2" spans="1:9">
      <c r="A2" s="113" t="s">
        <v>101</v>
      </c>
      <c r="B2" s="114"/>
      <c r="G2" s="116"/>
      <c r="H2" s="116"/>
    </row>
    <row r="3" spans="1:9" ht="34.5" customHeight="1">
      <c r="A3" s="158" t="s">
        <v>0</v>
      </c>
      <c r="B3" s="158"/>
      <c r="C3" s="117" t="s">
        <v>109</v>
      </c>
      <c r="D3" s="117" t="s">
        <v>110</v>
      </c>
      <c r="E3" s="117" t="s">
        <v>111</v>
      </c>
      <c r="F3" s="117" t="s">
        <v>112</v>
      </c>
      <c r="G3" s="118" t="s">
        <v>113</v>
      </c>
      <c r="H3" s="118" t="s">
        <v>114</v>
      </c>
      <c r="I3" s="117" t="s">
        <v>115</v>
      </c>
    </row>
    <row r="4" spans="1:9">
      <c r="A4" s="159" t="s">
        <v>102</v>
      </c>
      <c r="B4" s="119" t="s">
        <v>49</v>
      </c>
      <c r="C4" s="120">
        <v>24000</v>
      </c>
      <c r="D4" s="120">
        <v>12000</v>
      </c>
      <c r="E4" s="121"/>
      <c r="F4" s="121"/>
      <c r="G4" s="122">
        <v>8000</v>
      </c>
      <c r="H4" s="122">
        <v>2000</v>
      </c>
      <c r="I4" s="123">
        <v>6</v>
      </c>
    </row>
    <row r="5" spans="1:9">
      <c r="A5" s="154"/>
      <c r="B5" s="119" t="s">
        <v>50</v>
      </c>
      <c r="C5" s="120">
        <v>24000</v>
      </c>
      <c r="D5" s="120">
        <v>12000</v>
      </c>
      <c r="E5" s="121"/>
      <c r="F5" s="121"/>
      <c r="G5" s="122">
        <v>8000</v>
      </c>
      <c r="H5" s="122">
        <v>2000</v>
      </c>
      <c r="I5" s="123">
        <v>6</v>
      </c>
    </row>
    <row r="6" spans="1:9">
      <c r="A6" s="154"/>
      <c r="B6" s="119" t="s">
        <v>51</v>
      </c>
      <c r="C6" s="120">
        <v>24000</v>
      </c>
      <c r="D6" s="120">
        <v>12000</v>
      </c>
      <c r="E6" s="121"/>
      <c r="F6" s="121"/>
      <c r="G6" s="122">
        <v>8000</v>
      </c>
      <c r="H6" s="122">
        <v>2000</v>
      </c>
      <c r="I6" s="123">
        <v>6</v>
      </c>
    </row>
    <row r="7" spans="1:9">
      <c r="A7" s="154"/>
      <c r="B7" s="124" t="s">
        <v>68</v>
      </c>
      <c r="C7" s="120">
        <v>24000</v>
      </c>
      <c r="D7" s="120">
        <v>12000</v>
      </c>
      <c r="E7" s="121"/>
      <c r="F7" s="121"/>
      <c r="G7" s="125"/>
      <c r="H7" s="125"/>
      <c r="I7" s="121"/>
    </row>
    <row r="8" spans="1:9">
      <c r="A8" s="154"/>
      <c r="B8" s="124" t="s">
        <v>56</v>
      </c>
      <c r="C8" s="120">
        <v>24000</v>
      </c>
      <c r="D8" s="120">
        <v>12000</v>
      </c>
      <c r="E8" s="121"/>
      <c r="F8" s="121"/>
      <c r="G8" s="122">
        <v>8000</v>
      </c>
      <c r="H8" s="122">
        <v>2000</v>
      </c>
      <c r="I8" s="123">
        <v>6</v>
      </c>
    </row>
    <row r="9" spans="1:9">
      <c r="A9" s="154"/>
      <c r="B9" s="124" t="s">
        <v>57</v>
      </c>
      <c r="C9" s="120">
        <v>24000</v>
      </c>
      <c r="D9" s="120">
        <v>12000</v>
      </c>
      <c r="E9" s="121"/>
      <c r="F9" s="121"/>
      <c r="G9" s="122">
        <v>8000</v>
      </c>
      <c r="H9" s="122">
        <v>2000</v>
      </c>
      <c r="I9" s="123">
        <v>6</v>
      </c>
    </row>
    <row r="10" spans="1:9" ht="13.5" thickBot="1">
      <c r="A10" s="154"/>
      <c r="B10" s="126" t="s">
        <v>119</v>
      </c>
      <c r="C10" s="120">
        <v>24000</v>
      </c>
      <c r="D10" s="127">
        <v>12000</v>
      </c>
      <c r="E10" s="128"/>
      <c r="F10" s="129"/>
      <c r="G10" s="122">
        <v>8000</v>
      </c>
      <c r="H10" s="122">
        <v>2000</v>
      </c>
      <c r="I10" s="123">
        <v>6</v>
      </c>
    </row>
    <row r="11" spans="1:9" ht="13.5" thickTop="1">
      <c r="A11" s="160" t="s">
        <v>103</v>
      </c>
      <c r="B11" s="130" t="s">
        <v>52</v>
      </c>
      <c r="C11" s="131">
        <v>72000</v>
      </c>
      <c r="D11" s="131">
        <v>36000</v>
      </c>
      <c r="E11" s="131">
        <v>6900</v>
      </c>
      <c r="F11" s="131">
        <v>3300</v>
      </c>
      <c r="G11" s="132">
        <v>12000</v>
      </c>
      <c r="H11" s="132">
        <v>3000</v>
      </c>
      <c r="I11" s="133">
        <v>4</v>
      </c>
    </row>
    <row r="12" spans="1:9">
      <c r="A12" s="161"/>
      <c r="B12" s="119" t="s">
        <v>53</v>
      </c>
      <c r="C12" s="127">
        <v>72000</v>
      </c>
      <c r="D12" s="127">
        <v>36000</v>
      </c>
      <c r="E12" s="127">
        <v>6900</v>
      </c>
      <c r="F12" s="127">
        <v>3300</v>
      </c>
      <c r="G12" s="122">
        <v>12000</v>
      </c>
      <c r="H12" s="122">
        <v>3000</v>
      </c>
      <c r="I12" s="123">
        <v>4</v>
      </c>
    </row>
    <row r="13" spans="1:9">
      <c r="A13" s="161"/>
      <c r="B13" s="124" t="s">
        <v>58</v>
      </c>
      <c r="C13" s="127">
        <v>72000</v>
      </c>
      <c r="D13" s="127">
        <v>36000</v>
      </c>
      <c r="E13" s="127">
        <v>6900</v>
      </c>
      <c r="F13" s="127">
        <v>3300</v>
      </c>
      <c r="G13" s="122">
        <v>12000</v>
      </c>
      <c r="H13" s="122">
        <v>3000</v>
      </c>
      <c r="I13" s="123">
        <v>4</v>
      </c>
    </row>
    <row r="14" spans="1:9">
      <c r="A14" s="161"/>
      <c r="B14" s="124" t="s">
        <v>59</v>
      </c>
      <c r="C14" s="127">
        <v>72000</v>
      </c>
      <c r="D14" s="127">
        <v>36000</v>
      </c>
      <c r="E14" s="127">
        <v>6900</v>
      </c>
      <c r="F14" s="127">
        <v>3300</v>
      </c>
      <c r="G14" s="122">
        <v>12000</v>
      </c>
      <c r="H14" s="122">
        <v>3000</v>
      </c>
      <c r="I14" s="123">
        <v>4</v>
      </c>
    </row>
    <row r="15" spans="1:9">
      <c r="A15" s="161" t="s">
        <v>104</v>
      </c>
      <c r="B15" s="124" t="s">
        <v>60</v>
      </c>
      <c r="C15" s="127">
        <v>72000</v>
      </c>
      <c r="D15" s="127">
        <v>36000</v>
      </c>
      <c r="E15" s="127">
        <v>6900</v>
      </c>
      <c r="F15" s="127">
        <v>3300</v>
      </c>
      <c r="G15" s="122">
        <v>12000</v>
      </c>
      <c r="H15" s="122">
        <v>3000</v>
      </c>
      <c r="I15" s="123">
        <v>4</v>
      </c>
    </row>
    <row r="16" spans="1:9" ht="13.5" thickBot="1">
      <c r="A16" s="161"/>
      <c r="B16" s="126" t="s">
        <v>120</v>
      </c>
      <c r="C16" s="134">
        <v>72000</v>
      </c>
      <c r="D16" s="134">
        <v>36000</v>
      </c>
      <c r="E16" s="134">
        <v>6900</v>
      </c>
      <c r="F16" s="134">
        <v>3300</v>
      </c>
      <c r="G16" s="135">
        <v>12000</v>
      </c>
      <c r="H16" s="135">
        <v>3000</v>
      </c>
      <c r="I16" s="136">
        <v>4</v>
      </c>
    </row>
    <row r="17" spans="1:9" ht="13.5" thickTop="1">
      <c r="A17" s="154" t="s">
        <v>105</v>
      </c>
      <c r="B17" s="137" t="s">
        <v>54</v>
      </c>
      <c r="C17" s="138">
        <v>24000</v>
      </c>
      <c r="D17" s="138">
        <v>12000</v>
      </c>
      <c r="E17" s="138">
        <v>20900</v>
      </c>
      <c r="F17" s="138">
        <v>10000</v>
      </c>
      <c r="G17" s="139">
        <v>8000</v>
      </c>
      <c r="H17" s="139">
        <v>2000</v>
      </c>
      <c r="I17" s="140">
        <v>3</v>
      </c>
    </row>
    <row r="18" spans="1:9" ht="13.5" thickBot="1">
      <c r="A18" s="154"/>
      <c r="B18" s="126" t="s">
        <v>55</v>
      </c>
      <c r="C18" s="134">
        <v>24000</v>
      </c>
      <c r="D18" s="134">
        <v>12000</v>
      </c>
      <c r="E18" s="134">
        <v>20900</v>
      </c>
      <c r="F18" s="134">
        <v>10000</v>
      </c>
      <c r="G18" s="135">
        <v>8000</v>
      </c>
      <c r="H18" s="135">
        <v>2000</v>
      </c>
      <c r="I18" s="136">
        <v>3</v>
      </c>
    </row>
    <row r="19" spans="1:9" ht="13.5" customHeight="1" thickTop="1">
      <c r="A19" s="155" t="s">
        <v>106</v>
      </c>
      <c r="B19" s="141" t="s">
        <v>116</v>
      </c>
      <c r="C19" s="131">
        <v>8000</v>
      </c>
      <c r="D19" s="131">
        <v>4000</v>
      </c>
      <c r="E19" s="131">
        <v>20900</v>
      </c>
      <c r="F19" s="131">
        <v>10000</v>
      </c>
      <c r="G19" s="132">
        <v>8000</v>
      </c>
      <c r="H19" s="132">
        <v>2000</v>
      </c>
      <c r="I19" s="133">
        <v>3</v>
      </c>
    </row>
    <row r="20" spans="1:9">
      <c r="A20" s="156"/>
      <c r="B20" s="124" t="s">
        <v>62</v>
      </c>
      <c r="C20" s="138">
        <v>8000</v>
      </c>
      <c r="D20" s="138">
        <v>4000</v>
      </c>
      <c r="E20" s="138">
        <v>20900</v>
      </c>
      <c r="F20" s="138">
        <v>10000</v>
      </c>
      <c r="G20" s="122">
        <v>8000</v>
      </c>
      <c r="H20" s="122">
        <v>2000</v>
      </c>
      <c r="I20" s="123">
        <v>3</v>
      </c>
    </row>
    <row r="21" spans="1:9">
      <c r="A21" s="156"/>
      <c r="B21" s="124" t="s">
        <v>64</v>
      </c>
      <c r="C21" s="138">
        <v>8000</v>
      </c>
      <c r="D21" s="138">
        <v>4000</v>
      </c>
      <c r="E21" s="138">
        <v>20900</v>
      </c>
      <c r="F21" s="138">
        <v>10000</v>
      </c>
      <c r="G21" s="122">
        <v>8000</v>
      </c>
      <c r="H21" s="122">
        <v>2000</v>
      </c>
      <c r="I21" s="123">
        <v>3</v>
      </c>
    </row>
    <row r="22" spans="1:9">
      <c r="A22" s="156"/>
      <c r="B22" s="124" t="s">
        <v>65</v>
      </c>
      <c r="C22" s="138">
        <v>8000</v>
      </c>
      <c r="D22" s="138">
        <v>4000</v>
      </c>
      <c r="E22" s="138">
        <v>20900</v>
      </c>
      <c r="F22" s="138">
        <v>10000</v>
      </c>
      <c r="G22" s="122">
        <v>8000</v>
      </c>
      <c r="H22" s="122">
        <v>2000</v>
      </c>
      <c r="I22" s="123">
        <v>3</v>
      </c>
    </row>
    <row r="23" spans="1:9">
      <c r="A23" s="156"/>
      <c r="B23" s="124" t="s">
        <v>61</v>
      </c>
      <c r="C23" s="138">
        <v>8000</v>
      </c>
      <c r="D23" s="138">
        <v>4000</v>
      </c>
      <c r="E23" s="138">
        <v>20900</v>
      </c>
      <c r="F23" s="138">
        <v>10000</v>
      </c>
      <c r="G23" s="122">
        <v>8000</v>
      </c>
      <c r="H23" s="122">
        <v>2000</v>
      </c>
      <c r="I23" s="123">
        <v>3</v>
      </c>
    </row>
    <row r="24" spans="1:9">
      <c r="A24" s="156"/>
      <c r="B24" s="124" t="s">
        <v>63</v>
      </c>
      <c r="C24" s="138">
        <v>8000</v>
      </c>
      <c r="D24" s="138">
        <v>4000</v>
      </c>
      <c r="E24" s="138">
        <v>20900</v>
      </c>
      <c r="F24" s="138">
        <v>10000</v>
      </c>
      <c r="G24" s="122">
        <v>8000</v>
      </c>
      <c r="H24" s="122">
        <v>2000</v>
      </c>
      <c r="I24" s="123">
        <v>3</v>
      </c>
    </row>
    <row r="25" spans="1:9">
      <c r="A25" s="156"/>
      <c r="B25" s="124" t="s">
        <v>66</v>
      </c>
      <c r="C25" s="138">
        <v>8000</v>
      </c>
      <c r="D25" s="138">
        <v>4000</v>
      </c>
      <c r="E25" s="138">
        <v>20900</v>
      </c>
      <c r="F25" s="138">
        <v>10000</v>
      </c>
      <c r="G25" s="122">
        <v>8000</v>
      </c>
      <c r="H25" s="122">
        <v>2000</v>
      </c>
      <c r="I25" s="123">
        <v>3</v>
      </c>
    </row>
    <row r="26" spans="1:9">
      <c r="A26" s="156"/>
      <c r="B26" s="124" t="s">
        <v>67</v>
      </c>
      <c r="C26" s="138">
        <v>8000</v>
      </c>
      <c r="D26" s="138">
        <v>4000</v>
      </c>
      <c r="E26" s="138">
        <v>20900</v>
      </c>
      <c r="F26" s="138">
        <v>10000</v>
      </c>
      <c r="G26" s="122">
        <v>8000</v>
      </c>
      <c r="H26" s="122">
        <v>2000</v>
      </c>
      <c r="I26" s="123">
        <v>3</v>
      </c>
    </row>
    <row r="27" spans="1:9">
      <c r="A27" s="156"/>
      <c r="B27" s="142" t="s">
        <v>107</v>
      </c>
      <c r="C27" s="138">
        <v>8000</v>
      </c>
      <c r="D27" s="138">
        <v>4000</v>
      </c>
      <c r="E27" s="121"/>
      <c r="F27" s="121"/>
      <c r="G27" s="122">
        <v>8000</v>
      </c>
      <c r="H27" s="122">
        <v>2000</v>
      </c>
      <c r="I27" s="123">
        <v>3</v>
      </c>
    </row>
    <row r="28" spans="1:9" ht="13.5" thickBot="1">
      <c r="A28" s="157"/>
      <c r="B28" s="143" t="s">
        <v>108</v>
      </c>
      <c r="C28" s="144">
        <v>8000</v>
      </c>
      <c r="D28" s="144">
        <v>4000</v>
      </c>
      <c r="E28" s="128"/>
      <c r="F28" s="128"/>
      <c r="G28" s="135">
        <v>8000</v>
      </c>
      <c r="H28" s="135">
        <v>2000</v>
      </c>
      <c r="I28" s="136">
        <v>3</v>
      </c>
    </row>
    <row r="29" spans="1:9" ht="13.5" thickTop="1">
      <c r="C29" s="113" t="s">
        <v>139</v>
      </c>
      <c r="D29" s="113" t="s">
        <v>140</v>
      </c>
    </row>
    <row r="30" spans="1:9">
      <c r="C30" s="113" t="s">
        <v>49</v>
      </c>
      <c r="D30" s="113">
        <f>_xlfn.XLOOKUP(C30,B4:B28,I4:I28)</f>
        <v>6</v>
      </c>
    </row>
    <row r="31" spans="1:9">
      <c r="C31" s="113" t="s">
        <v>50</v>
      </c>
      <c r="D31" s="113">
        <f t="shared" ref="D31:D53" si="0">_xlfn.XLOOKUP(C31,B5:B29,I5:I29)</f>
        <v>6</v>
      </c>
    </row>
    <row r="32" spans="1:9">
      <c r="C32" s="113" t="s">
        <v>51</v>
      </c>
      <c r="D32" s="113">
        <f t="shared" si="0"/>
        <v>6</v>
      </c>
    </row>
    <row r="33" spans="3:4">
      <c r="C33" s="113" t="s">
        <v>56</v>
      </c>
      <c r="D33" s="113">
        <f t="shared" si="0"/>
        <v>6</v>
      </c>
    </row>
    <row r="34" spans="3:4">
      <c r="C34" s="113" t="s">
        <v>57</v>
      </c>
      <c r="D34" s="113">
        <f t="shared" si="0"/>
        <v>6</v>
      </c>
    </row>
    <row r="35" spans="3:4">
      <c r="C35" s="113" t="s">
        <v>119</v>
      </c>
      <c r="D35" s="113">
        <f t="shared" si="0"/>
        <v>6</v>
      </c>
    </row>
    <row r="36" spans="3:4">
      <c r="C36" s="113" t="s">
        <v>52</v>
      </c>
      <c r="D36" s="113">
        <f t="shared" si="0"/>
        <v>4</v>
      </c>
    </row>
    <row r="37" spans="3:4">
      <c r="C37" s="113" t="s">
        <v>53</v>
      </c>
      <c r="D37" s="113">
        <f t="shared" si="0"/>
        <v>4</v>
      </c>
    </row>
    <row r="38" spans="3:4">
      <c r="C38" s="113" t="s">
        <v>58</v>
      </c>
      <c r="D38" s="113">
        <f t="shared" si="0"/>
        <v>4</v>
      </c>
    </row>
    <row r="39" spans="3:4">
      <c r="C39" s="113" t="s">
        <v>59</v>
      </c>
      <c r="D39" s="113">
        <f t="shared" si="0"/>
        <v>4</v>
      </c>
    </row>
    <row r="40" spans="3:4">
      <c r="C40" s="113" t="s">
        <v>60</v>
      </c>
      <c r="D40" s="113">
        <f t="shared" si="0"/>
        <v>4</v>
      </c>
    </row>
    <row r="41" spans="3:4">
      <c r="C41" s="113" t="s">
        <v>120</v>
      </c>
      <c r="D41" s="113">
        <f t="shared" si="0"/>
        <v>4</v>
      </c>
    </row>
    <row r="42" spans="3:4">
      <c r="C42" s="113" t="s">
        <v>54</v>
      </c>
      <c r="D42" s="113">
        <f t="shared" si="0"/>
        <v>3</v>
      </c>
    </row>
    <row r="43" spans="3:4">
      <c r="C43" s="113" t="s">
        <v>55</v>
      </c>
      <c r="D43" s="113">
        <f t="shared" si="0"/>
        <v>3</v>
      </c>
    </row>
    <row r="44" spans="3:4">
      <c r="C44" s="113" t="s">
        <v>116</v>
      </c>
      <c r="D44" s="113">
        <f t="shared" si="0"/>
        <v>3</v>
      </c>
    </row>
    <row r="45" spans="3:4">
      <c r="C45" s="113" t="s">
        <v>62</v>
      </c>
      <c r="D45" s="113">
        <f t="shared" si="0"/>
        <v>3</v>
      </c>
    </row>
    <row r="46" spans="3:4">
      <c r="C46" s="113" t="s">
        <v>64</v>
      </c>
      <c r="D46" s="113">
        <f t="shared" si="0"/>
        <v>3</v>
      </c>
    </row>
    <row r="47" spans="3:4">
      <c r="C47" s="113" t="s">
        <v>65</v>
      </c>
      <c r="D47" s="113">
        <f t="shared" si="0"/>
        <v>3</v>
      </c>
    </row>
    <row r="48" spans="3:4">
      <c r="C48" s="113" t="s">
        <v>61</v>
      </c>
      <c r="D48" s="113">
        <f t="shared" si="0"/>
        <v>3</v>
      </c>
    </row>
    <row r="49" spans="3:4">
      <c r="C49" s="113" t="s">
        <v>63</v>
      </c>
      <c r="D49" s="113">
        <f t="shared" si="0"/>
        <v>3</v>
      </c>
    </row>
    <row r="50" spans="3:4">
      <c r="C50" s="113" t="s">
        <v>66</v>
      </c>
      <c r="D50" s="113">
        <f t="shared" si="0"/>
        <v>3</v>
      </c>
    </row>
    <row r="51" spans="3:4">
      <c r="C51" s="113" t="s">
        <v>67</v>
      </c>
      <c r="D51" s="113">
        <f t="shared" si="0"/>
        <v>3</v>
      </c>
    </row>
    <row r="52" spans="3:4">
      <c r="C52" s="113" t="s">
        <v>107</v>
      </c>
      <c r="D52" s="113">
        <f t="shared" si="0"/>
        <v>3</v>
      </c>
    </row>
    <row r="53" spans="3:4">
      <c r="C53" s="113" t="s">
        <v>108</v>
      </c>
      <c r="D53" s="113">
        <f t="shared" si="0"/>
        <v>3</v>
      </c>
    </row>
  </sheetData>
  <sheetProtection algorithmName="SHA-512" hashValue="hz4jDYAoi4nKjByEmcoy6MYOMbvZx6eMiXKzvWs135PrPEf3x2RDyJyXERtiUwFbQ9YQWEVmBCWda4KyjRGK3A==" saltValue="BGbcvw2NWL2db5P9n+dXaw==" spinCount="100000" sheet="1" selectLockedCells="1"/>
  <mergeCells count="6">
    <mergeCell ref="A17:A18"/>
    <mergeCell ref="A19:A28"/>
    <mergeCell ref="A3:B3"/>
    <mergeCell ref="A4:A10"/>
    <mergeCell ref="A11:A14"/>
    <mergeCell ref="A15:A16"/>
  </mergeCells>
  <phoneticPr fontId="2"/>
  <pageMargins left="0.70866141732283472" right="0.70866141732283472" top="0.74803149606299213" bottom="0.74803149606299213" header="0.31496062992125984" footer="0.31496062992125984"/>
  <pageSetup paperSize="9" scale="70" orientation="landscape" cellComments="asDisplayed"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U56"/>
  <sheetViews>
    <sheetView view="pageBreakPreview" topLeftCell="A6" zoomScale="90" zoomScaleNormal="100" zoomScaleSheetLayoutView="90" workbookViewId="0">
      <selection activeCell="X18" sqref="X18:AK18"/>
    </sheetView>
  </sheetViews>
  <sheetFormatPr defaultColWidth="8.7265625" defaultRowHeight="20"/>
  <cols>
    <col min="1" max="37" width="4.6328125" style="1" customWidth="1"/>
    <col min="38" max="38" width="10.6328125" style="3" customWidth="1"/>
    <col min="39" max="39" width="10.6328125" style="4" customWidth="1"/>
    <col min="40" max="40" width="4.6328125" style="1" customWidth="1"/>
    <col min="41" max="41" width="16.6328125" style="1" customWidth="1"/>
    <col min="42" max="42" width="8.6328125" style="1" customWidth="1"/>
    <col min="43" max="43" width="4.6328125" style="1" customWidth="1"/>
    <col min="44" max="58" width="8.7265625" style="1" customWidth="1"/>
    <col min="59" max="16384" width="8.7265625" style="1"/>
  </cols>
  <sheetData>
    <row r="1" spans="1:73" ht="22.5">
      <c r="A1" s="36" t="s">
        <v>35</v>
      </c>
      <c r="B1" s="37"/>
      <c r="C1" s="37"/>
      <c r="D1" s="38"/>
      <c r="E1" s="38"/>
      <c r="F1" s="38"/>
      <c r="G1" s="38"/>
      <c r="H1" s="39"/>
      <c r="I1" s="39"/>
      <c r="J1" s="39"/>
      <c r="K1" s="39"/>
      <c r="L1" s="39"/>
      <c r="M1" s="39"/>
      <c r="N1" s="39"/>
      <c r="O1" s="39"/>
      <c r="P1" s="39"/>
      <c r="Q1" s="39"/>
      <c r="R1" s="39"/>
      <c r="S1" s="39"/>
      <c r="T1" s="39"/>
      <c r="U1" s="39"/>
      <c r="V1" s="39"/>
      <c r="W1" s="38"/>
      <c r="X1" s="38"/>
      <c r="Y1" s="38"/>
      <c r="Z1" s="39"/>
      <c r="AA1" s="39"/>
      <c r="AB1" s="39"/>
      <c r="AC1" s="39"/>
      <c r="AD1" s="39"/>
      <c r="AE1" s="39"/>
      <c r="AF1" s="39"/>
      <c r="AG1" s="39"/>
      <c r="AH1" s="39"/>
      <c r="AI1" s="38"/>
      <c r="AJ1" s="38"/>
      <c r="AK1" s="38"/>
      <c r="BF1" s="5"/>
      <c r="BG1" s="5"/>
    </row>
    <row r="2" spans="1:73" ht="22.5" customHeight="1">
      <c r="A2" s="38"/>
      <c r="B2" s="38"/>
      <c r="C2" s="38"/>
      <c r="D2" s="38"/>
      <c r="E2" s="38"/>
      <c r="F2" s="38"/>
      <c r="G2" s="38"/>
      <c r="H2" s="39"/>
      <c r="I2" s="39"/>
      <c r="J2" s="39"/>
      <c r="K2" s="39"/>
      <c r="L2" s="39"/>
      <c r="M2" s="39"/>
      <c r="N2" s="39"/>
      <c r="O2" s="39"/>
      <c r="P2" s="39"/>
      <c r="Q2" s="39"/>
      <c r="R2" s="39"/>
      <c r="S2" s="39"/>
      <c r="T2" s="39"/>
      <c r="U2" s="39"/>
      <c r="V2" s="39"/>
      <c r="W2" s="39"/>
      <c r="X2" s="39"/>
      <c r="Y2" s="39"/>
      <c r="Z2" s="39"/>
      <c r="AA2" s="39"/>
      <c r="AB2" s="39"/>
      <c r="AC2" s="39"/>
      <c r="AD2" s="39"/>
      <c r="AE2" s="220"/>
      <c r="AF2" s="220"/>
      <c r="AG2" s="220"/>
      <c r="AH2" s="220"/>
      <c r="AI2" s="220"/>
      <c r="AJ2" s="220"/>
      <c r="AK2" s="220"/>
      <c r="AL2" s="6" t="str">
        <f>IF(COUNTIF(AL6:AL56,"×")+COUNTIF(AM22:AM31,"×")=0,"○","×")</f>
        <v>×</v>
      </c>
      <c r="AM2" s="4" t="s">
        <v>1</v>
      </c>
      <c r="AP2" s="7"/>
      <c r="AQ2" s="7"/>
      <c r="AR2" s="7"/>
      <c r="AT2" s="7"/>
      <c r="AU2" s="7"/>
      <c r="AV2" s="7"/>
      <c r="AW2" s="7"/>
      <c r="AX2" s="7"/>
      <c r="AY2" s="7"/>
      <c r="AZ2" s="7"/>
      <c r="BA2" s="7"/>
      <c r="BB2" s="7"/>
      <c r="BC2" s="8"/>
      <c r="BF2" s="5"/>
      <c r="BG2" s="5"/>
      <c r="BS2" s="9"/>
      <c r="BT2" s="9"/>
      <c r="BU2" s="9"/>
    </row>
    <row r="3" spans="1:73" ht="22.5">
      <c r="A3" s="221" t="s">
        <v>98</v>
      </c>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6"/>
      <c r="AM3" s="10"/>
      <c r="AP3" s="2"/>
      <c r="AQ3" s="2"/>
      <c r="AR3" s="2"/>
      <c r="AT3" s="2"/>
      <c r="AU3" s="2"/>
      <c r="AV3" s="2"/>
      <c r="AW3" s="2"/>
      <c r="AX3" s="2"/>
      <c r="AY3" s="2"/>
      <c r="AZ3" s="2"/>
      <c r="BA3" s="2"/>
      <c r="BB3" s="2"/>
      <c r="BC3" s="8"/>
      <c r="BF3" s="5"/>
      <c r="BG3" s="5"/>
      <c r="BS3" s="9"/>
      <c r="BT3" s="9"/>
      <c r="BU3" s="9"/>
    </row>
    <row r="4" spans="1:73" ht="22.5">
      <c r="A4" s="222"/>
      <c r="B4" s="222"/>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6"/>
      <c r="AM4" s="10"/>
      <c r="AP4" s="2"/>
      <c r="AQ4" s="2"/>
      <c r="AR4" s="2"/>
      <c r="AS4" s="2"/>
      <c r="AT4" s="2"/>
      <c r="AU4" s="2"/>
      <c r="AV4" s="2"/>
      <c r="AW4" s="2"/>
      <c r="AX4" s="2"/>
      <c r="AY4" s="2"/>
      <c r="AZ4" s="2"/>
      <c r="BA4" s="2"/>
      <c r="BB4" s="2"/>
      <c r="BC4" s="7"/>
      <c r="BF4" s="5"/>
      <c r="BG4" s="5"/>
      <c r="BS4" s="9"/>
      <c r="BT4" s="9"/>
      <c r="BU4" s="9"/>
    </row>
    <row r="5" spans="1:73" ht="22.5">
      <c r="A5" s="222"/>
      <c r="B5" s="222"/>
      <c r="C5" s="222"/>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6"/>
      <c r="AM5" s="10"/>
      <c r="AN5" s="2"/>
      <c r="AO5" s="2"/>
      <c r="AP5" s="2"/>
      <c r="AQ5" s="2"/>
      <c r="AR5" s="2"/>
      <c r="AS5" s="2"/>
      <c r="AT5" s="2"/>
      <c r="AU5" s="2"/>
      <c r="AV5" s="2"/>
      <c r="AW5" s="2"/>
      <c r="AX5" s="2"/>
      <c r="AY5" s="2"/>
      <c r="AZ5" s="7"/>
      <c r="BC5" s="5"/>
      <c r="BD5" s="5"/>
      <c r="BP5" s="9"/>
      <c r="BQ5" s="9"/>
      <c r="BR5" s="9"/>
    </row>
    <row r="6" spans="1:73" ht="22.5">
      <c r="A6" s="40"/>
      <c r="B6" s="41"/>
      <c r="C6" s="40"/>
      <c r="D6" s="40"/>
      <c r="E6" s="40"/>
      <c r="F6" s="40"/>
      <c r="G6" s="40"/>
      <c r="H6" s="40"/>
      <c r="I6" s="40"/>
      <c r="J6" s="40"/>
      <c r="K6" s="40"/>
      <c r="L6" s="40"/>
      <c r="M6" s="40"/>
      <c r="N6" s="40"/>
      <c r="O6" s="40"/>
      <c r="P6" s="40"/>
      <c r="Q6" s="40"/>
      <c r="R6" s="40"/>
      <c r="S6" s="40"/>
      <c r="T6" s="40"/>
      <c r="U6" s="40"/>
      <c r="V6" s="42"/>
      <c r="W6" s="40"/>
      <c r="X6" s="40"/>
      <c r="Y6" s="40"/>
      <c r="Z6" s="108"/>
      <c r="AA6" s="223" t="s">
        <v>2</v>
      </c>
      <c r="AB6" s="223"/>
      <c r="AC6" s="223">
        <v>8</v>
      </c>
      <c r="AD6" s="223"/>
      <c r="AE6" s="223" t="s">
        <v>3</v>
      </c>
      <c r="AF6" s="225"/>
      <c r="AG6" s="225"/>
      <c r="AH6" s="223" t="s">
        <v>4</v>
      </c>
      <c r="AI6" s="225"/>
      <c r="AJ6" s="225"/>
      <c r="AK6" s="223" t="s">
        <v>5</v>
      </c>
      <c r="AL6" s="6" t="str">
        <f>IF(COUNTA(AC6)=1,"〇","×")</f>
        <v>〇</v>
      </c>
      <c r="AM6" s="10" t="s">
        <v>3</v>
      </c>
      <c r="AN6" s="8"/>
      <c r="AO6" s="7"/>
      <c r="AP6" s="7"/>
      <c r="AQ6" s="7"/>
      <c r="AR6" s="7"/>
      <c r="AS6" s="7"/>
      <c r="AT6" s="7"/>
      <c r="AU6" s="7"/>
      <c r="AV6" s="7"/>
      <c r="AW6" s="7"/>
      <c r="AX6" s="7"/>
      <c r="AY6" s="7"/>
      <c r="AZ6" s="7"/>
      <c r="BC6" s="5"/>
      <c r="BD6" s="5"/>
      <c r="BP6" s="9"/>
      <c r="BQ6" s="9"/>
      <c r="BR6" s="9"/>
    </row>
    <row r="7" spans="1:73" ht="22.5">
      <c r="A7" s="40"/>
      <c r="B7" s="41"/>
      <c r="C7" s="40"/>
      <c r="D7" s="40"/>
      <c r="E7" s="40"/>
      <c r="F7" s="40"/>
      <c r="G7" s="40"/>
      <c r="H7" s="40"/>
      <c r="I7" s="40"/>
      <c r="J7" s="40"/>
      <c r="K7" s="40"/>
      <c r="L7" s="40"/>
      <c r="M7" s="40"/>
      <c r="N7" s="40"/>
      <c r="O7" s="40"/>
      <c r="P7" s="40"/>
      <c r="Q7" s="40"/>
      <c r="R7" s="40"/>
      <c r="S7" s="40"/>
      <c r="T7" s="40"/>
      <c r="U7" s="40"/>
      <c r="V7" s="42"/>
      <c r="W7" s="40"/>
      <c r="X7" s="40"/>
      <c r="Y7" s="40"/>
      <c r="Z7" s="40"/>
      <c r="AA7" s="224"/>
      <c r="AB7" s="224"/>
      <c r="AC7" s="223"/>
      <c r="AD7" s="223"/>
      <c r="AE7" s="224"/>
      <c r="AF7" s="226"/>
      <c r="AG7" s="226"/>
      <c r="AH7" s="224"/>
      <c r="AI7" s="226"/>
      <c r="AJ7" s="226"/>
      <c r="AK7" s="224"/>
      <c r="AL7" s="6" t="str">
        <f>IF(COUNTA(AF6)=1,"〇","×")</f>
        <v>×</v>
      </c>
      <c r="AM7" s="10" t="s">
        <v>6</v>
      </c>
      <c r="AP7" s="7"/>
      <c r="AQ7" s="8"/>
      <c r="AR7" s="7"/>
      <c r="AS7" s="7"/>
      <c r="AT7" s="7"/>
      <c r="AU7" s="7"/>
      <c r="AV7" s="7"/>
      <c r="AW7" s="7"/>
      <c r="AX7" s="7"/>
      <c r="AY7" s="7"/>
      <c r="AZ7" s="7"/>
      <c r="BA7" s="7"/>
      <c r="BB7" s="7"/>
      <c r="BC7" s="7"/>
      <c r="BF7" s="5"/>
      <c r="BG7" s="5"/>
      <c r="BS7" s="9"/>
      <c r="BT7" s="9"/>
      <c r="BU7" s="9"/>
    </row>
    <row r="8" spans="1:73" ht="22.5">
      <c r="A8" s="43" t="s">
        <v>36</v>
      </c>
      <c r="B8" s="96"/>
      <c r="C8" s="96"/>
      <c r="D8" s="96"/>
      <c r="E8" s="96"/>
      <c r="F8" s="96"/>
      <c r="G8" s="96"/>
      <c r="H8" s="96"/>
      <c r="I8" s="96"/>
      <c r="J8" s="96"/>
      <c r="K8" s="96"/>
      <c r="L8" s="96"/>
      <c r="M8" s="96"/>
      <c r="N8" s="96"/>
      <c r="O8" s="96"/>
      <c r="P8" s="96"/>
      <c r="Q8" s="96"/>
      <c r="R8" s="96"/>
      <c r="S8" s="96"/>
      <c r="T8" s="96"/>
      <c r="U8" s="96"/>
      <c r="V8" s="95"/>
      <c r="W8" s="96"/>
      <c r="X8" s="96"/>
      <c r="Y8" s="96"/>
      <c r="Z8" s="96"/>
      <c r="AA8" s="96"/>
      <c r="AB8" s="96"/>
      <c r="AC8" s="96"/>
      <c r="AD8" s="96"/>
      <c r="AE8" s="96"/>
      <c r="AF8" s="96"/>
      <c r="AG8" s="112" t="s">
        <v>186</v>
      </c>
      <c r="AH8" s="96"/>
      <c r="AI8" s="96"/>
      <c r="AJ8" s="112" t="s">
        <v>186</v>
      </c>
      <c r="AK8" s="96"/>
      <c r="AL8" s="6" t="str">
        <f>IF(COUNTA(AI6)=1,"〇","×")</f>
        <v>×</v>
      </c>
      <c r="AM8" s="10" t="s">
        <v>5</v>
      </c>
      <c r="AP8" s="7"/>
      <c r="AQ8" s="8"/>
      <c r="AR8" s="7"/>
      <c r="AS8" s="7"/>
      <c r="AT8" s="7"/>
      <c r="AU8" s="7"/>
      <c r="AV8" s="7"/>
      <c r="AW8" s="7"/>
      <c r="AX8" s="7"/>
      <c r="AY8" s="7"/>
      <c r="AZ8" s="7"/>
      <c r="BA8" s="7"/>
      <c r="BB8" s="7"/>
      <c r="BC8" s="7"/>
      <c r="BF8" s="5"/>
      <c r="BG8" s="5"/>
      <c r="BS8" s="9"/>
      <c r="BT8" s="9"/>
      <c r="BU8" s="9"/>
    </row>
    <row r="9" spans="1:73" ht="22.5">
      <c r="A9" s="43" t="s">
        <v>37</v>
      </c>
      <c r="B9" s="96"/>
      <c r="C9" s="96"/>
      <c r="D9" s="96"/>
      <c r="E9" s="96"/>
      <c r="F9" s="96"/>
      <c r="G9" s="96"/>
      <c r="H9" s="96"/>
      <c r="I9" s="96"/>
      <c r="J9" s="96"/>
      <c r="K9" s="96"/>
      <c r="L9" s="96"/>
      <c r="M9" s="96"/>
      <c r="N9" s="96"/>
      <c r="O9" s="96"/>
      <c r="P9" s="96"/>
      <c r="Q9" s="96"/>
      <c r="R9" s="96"/>
      <c r="S9" s="96"/>
      <c r="T9" s="96"/>
      <c r="U9" s="96"/>
      <c r="V9" s="95"/>
      <c r="W9" s="96"/>
      <c r="X9" s="96"/>
      <c r="Y9" s="96"/>
      <c r="Z9" s="96"/>
      <c r="AA9" s="96"/>
      <c r="AB9" s="96"/>
      <c r="AC9" s="96"/>
      <c r="AD9" s="96"/>
      <c r="AE9" s="96"/>
      <c r="AF9" s="96"/>
      <c r="AG9" s="96"/>
      <c r="AH9" s="96"/>
      <c r="AI9" s="96"/>
      <c r="AJ9" s="96"/>
      <c r="AK9" s="96"/>
      <c r="AL9" s="6"/>
      <c r="AM9" s="10"/>
      <c r="AP9" s="7"/>
      <c r="AQ9" s="8"/>
      <c r="AR9" s="7"/>
      <c r="AS9" s="7"/>
      <c r="AT9" s="7"/>
      <c r="AU9" s="7"/>
      <c r="AV9" s="7"/>
      <c r="AW9" s="7"/>
      <c r="AX9" s="7"/>
      <c r="AY9" s="7"/>
      <c r="AZ9" s="7"/>
      <c r="BA9" s="7"/>
      <c r="BB9" s="7"/>
      <c r="BC9" s="7"/>
      <c r="BF9" s="5"/>
      <c r="BG9" s="5"/>
      <c r="BS9" s="9"/>
      <c r="BT9" s="9"/>
      <c r="BU9" s="9"/>
    </row>
    <row r="10" spans="1:73" ht="22.5" customHeight="1">
      <c r="A10" s="96"/>
      <c r="B10" s="96"/>
      <c r="C10" s="96"/>
      <c r="D10" s="96"/>
      <c r="E10" s="96"/>
      <c r="F10" s="96"/>
      <c r="G10" s="96"/>
      <c r="H10" s="96"/>
      <c r="I10" s="96"/>
      <c r="J10" s="96"/>
      <c r="K10" s="96"/>
      <c r="L10" s="96"/>
      <c r="M10" s="96"/>
      <c r="N10" s="96"/>
      <c r="O10" s="96"/>
      <c r="P10" s="96"/>
      <c r="Q10" s="96"/>
      <c r="R10" s="96"/>
      <c r="S10" s="96"/>
      <c r="T10" s="96"/>
      <c r="U10" s="96"/>
      <c r="V10" s="95"/>
      <c r="W10" s="96"/>
      <c r="X10" s="96"/>
      <c r="Y10" s="96"/>
      <c r="Z10" s="96"/>
      <c r="AA10" s="96"/>
      <c r="AB10" s="96"/>
      <c r="AC10" s="96"/>
      <c r="AD10" s="96"/>
      <c r="AE10" s="96"/>
      <c r="AF10" s="96"/>
      <c r="AG10" s="96"/>
      <c r="AH10" s="96"/>
      <c r="AI10" s="96"/>
      <c r="AJ10" s="96"/>
      <c r="AK10" s="96"/>
      <c r="AL10" s="6"/>
      <c r="AM10" s="10"/>
      <c r="AP10" s="7"/>
      <c r="AQ10" s="8"/>
      <c r="AR10" s="7"/>
      <c r="AS10" s="7"/>
      <c r="AT10" s="7"/>
      <c r="AU10" s="7"/>
      <c r="AV10" s="7"/>
      <c r="AW10" s="7"/>
      <c r="AX10" s="7"/>
      <c r="AY10" s="7"/>
      <c r="AZ10" s="7"/>
      <c r="BA10" s="7"/>
      <c r="BB10" s="7"/>
      <c r="BC10" s="7"/>
      <c r="BF10" s="5"/>
      <c r="BG10" s="5"/>
      <c r="BS10" s="9"/>
      <c r="BT10" s="9"/>
      <c r="BU10" s="9"/>
    </row>
    <row r="11" spans="1:73" ht="77.25" customHeight="1">
      <c r="A11" s="210" t="s">
        <v>99</v>
      </c>
      <c r="B11" s="211"/>
      <c r="C11" s="211"/>
      <c r="D11" s="211"/>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212"/>
      <c r="AL11" s="6"/>
      <c r="AM11" s="10"/>
      <c r="AP11" s="7"/>
      <c r="AQ11" s="7"/>
      <c r="AR11" s="7"/>
      <c r="AS11" s="7"/>
      <c r="AT11" s="7"/>
      <c r="AU11" s="7"/>
      <c r="AV11" s="7"/>
      <c r="AW11" s="7"/>
      <c r="AX11" s="7"/>
      <c r="AY11" s="7"/>
      <c r="AZ11" s="7"/>
      <c r="BA11" s="7"/>
      <c r="BB11" s="7"/>
      <c r="BC11" s="7"/>
      <c r="BF11" s="5"/>
      <c r="BG11" s="5"/>
      <c r="BS11" s="9"/>
      <c r="BT11" s="9"/>
      <c r="BU11" s="9"/>
    </row>
    <row r="12" spans="1:73" ht="28.15" customHeight="1">
      <c r="A12" s="44"/>
      <c r="B12" s="45"/>
      <c r="C12" s="45"/>
      <c r="D12" s="45"/>
      <c r="E12" s="45"/>
      <c r="F12" s="45"/>
      <c r="G12" s="45"/>
      <c r="H12" s="45"/>
      <c r="I12" s="45"/>
      <c r="J12" s="45"/>
      <c r="K12" s="45"/>
      <c r="L12" s="45"/>
      <c r="M12" s="45"/>
      <c r="N12" s="174" t="s">
        <v>169</v>
      </c>
      <c r="O12" s="174"/>
      <c r="P12" s="174"/>
      <c r="Q12" s="174"/>
      <c r="R12" s="174"/>
      <c r="S12" s="174"/>
      <c r="T12" s="18"/>
      <c r="U12" s="19"/>
      <c r="V12" s="19"/>
      <c r="W12" s="19"/>
      <c r="X12" s="19"/>
      <c r="Y12" s="19"/>
      <c r="Z12" s="19"/>
      <c r="AA12" s="19"/>
      <c r="AB12" s="19"/>
      <c r="AC12" s="19"/>
      <c r="AD12" s="19"/>
      <c r="AE12" s="19"/>
      <c r="AF12" s="20"/>
      <c r="AG12" s="45"/>
      <c r="AH12" s="45"/>
      <c r="AI12" s="45"/>
      <c r="AJ12" s="45"/>
      <c r="AK12" s="45"/>
      <c r="AL12" s="6" t="str">
        <f>IF(COUNTA(T12:AF12)=13,"〇","×")</f>
        <v>×</v>
      </c>
      <c r="AM12" s="4" t="s">
        <v>38</v>
      </c>
      <c r="AO12" s="12"/>
      <c r="AP12" s="12"/>
      <c r="AQ12" s="12"/>
      <c r="AR12" s="7"/>
      <c r="AS12" s="7"/>
      <c r="AT12" s="7"/>
      <c r="AU12" s="7"/>
      <c r="AV12" s="7"/>
      <c r="AW12" s="7"/>
      <c r="AX12" s="7"/>
      <c r="AY12" s="7"/>
      <c r="AZ12" s="7"/>
      <c r="BA12" s="7"/>
      <c r="BB12" s="7"/>
      <c r="BC12" s="7"/>
      <c r="BF12" s="5"/>
      <c r="BG12" s="5"/>
      <c r="BS12" s="9"/>
      <c r="BT12" s="9"/>
      <c r="BU12" s="9"/>
    </row>
    <row r="13" spans="1:73" ht="36" customHeight="1">
      <c r="A13" s="40"/>
      <c r="B13" s="40"/>
      <c r="C13" s="40"/>
      <c r="D13" s="40"/>
      <c r="E13" s="40"/>
      <c r="F13" s="40"/>
      <c r="G13" s="40"/>
      <c r="H13" s="40"/>
      <c r="I13" s="40"/>
      <c r="J13" s="40"/>
      <c r="K13" s="40"/>
      <c r="L13" s="40"/>
      <c r="M13" s="40"/>
      <c r="N13" s="174" t="s">
        <v>170</v>
      </c>
      <c r="O13" s="174"/>
      <c r="P13" s="174"/>
      <c r="Q13" s="174"/>
      <c r="R13" s="174"/>
      <c r="S13" s="174"/>
      <c r="T13" s="213"/>
      <c r="U13" s="213"/>
      <c r="V13" s="213"/>
      <c r="W13" s="213"/>
      <c r="X13" s="213"/>
      <c r="Y13" s="213"/>
      <c r="Z13" s="213"/>
      <c r="AA13" s="213"/>
      <c r="AB13" s="213"/>
      <c r="AC13" s="213"/>
      <c r="AD13" s="213"/>
      <c r="AE13" s="213"/>
      <c r="AF13" s="213"/>
      <c r="AG13" s="213"/>
      <c r="AH13" s="213"/>
      <c r="AI13" s="213"/>
      <c r="AJ13" s="213"/>
      <c r="AK13" s="213"/>
      <c r="AL13" s="13" t="str">
        <f>IF(COUNTA(T13)=1,"〇","×")</f>
        <v>×</v>
      </c>
      <c r="AM13" s="14" t="s">
        <v>7</v>
      </c>
      <c r="AO13" s="15"/>
      <c r="AP13" s="8"/>
      <c r="AQ13" s="7"/>
      <c r="AR13" s="7"/>
      <c r="AS13" s="7"/>
      <c r="AT13" s="7"/>
      <c r="AU13" s="7"/>
      <c r="AV13" s="7"/>
      <c r="AW13" s="7"/>
      <c r="AX13" s="7"/>
      <c r="AY13" s="7"/>
      <c r="AZ13" s="7"/>
      <c r="BA13" s="7"/>
      <c r="BB13" s="7"/>
      <c r="BC13" s="7"/>
      <c r="BF13" s="5"/>
      <c r="BG13" s="5"/>
      <c r="BS13" s="9"/>
      <c r="BT13" s="9"/>
      <c r="BU13" s="9"/>
    </row>
    <row r="14" spans="1:73" ht="36" customHeight="1">
      <c r="A14" s="40"/>
      <c r="B14" s="40"/>
      <c r="C14" s="40"/>
      <c r="D14" s="40"/>
      <c r="E14" s="40"/>
      <c r="F14" s="40"/>
      <c r="G14" s="40"/>
      <c r="H14" s="40"/>
      <c r="I14" s="40"/>
      <c r="J14" s="40"/>
      <c r="K14" s="40"/>
      <c r="L14" s="40"/>
      <c r="M14" s="40"/>
      <c r="N14" s="174" t="s">
        <v>171</v>
      </c>
      <c r="O14" s="174"/>
      <c r="P14" s="174"/>
      <c r="Q14" s="174"/>
      <c r="R14" s="174"/>
      <c r="S14" s="174"/>
      <c r="T14" s="213"/>
      <c r="U14" s="213"/>
      <c r="V14" s="213"/>
      <c r="W14" s="213"/>
      <c r="X14" s="213"/>
      <c r="Y14" s="213"/>
      <c r="Z14" s="213"/>
      <c r="AA14" s="213"/>
      <c r="AB14" s="213"/>
      <c r="AC14" s="213"/>
      <c r="AD14" s="213"/>
      <c r="AE14" s="213"/>
      <c r="AF14" s="213"/>
      <c r="AG14" s="213"/>
      <c r="AH14" s="213"/>
      <c r="AI14" s="213"/>
      <c r="AJ14" s="213"/>
      <c r="AK14" s="213"/>
      <c r="AL14" s="13" t="str">
        <f>IF(COUNTA(T14)=1,"〇","×")</f>
        <v>×</v>
      </c>
      <c r="AM14" s="14" t="s">
        <v>8</v>
      </c>
      <c r="AP14" s="8"/>
      <c r="AQ14" s="7"/>
      <c r="AR14" s="7"/>
      <c r="AS14" s="7"/>
      <c r="AT14" s="7"/>
      <c r="AV14" s="7"/>
      <c r="AW14" s="7"/>
      <c r="AX14" s="7"/>
      <c r="AY14" s="7"/>
      <c r="AZ14" s="7"/>
      <c r="BA14" s="7"/>
      <c r="BB14" s="7"/>
      <c r="BC14" s="7"/>
      <c r="BF14" s="5"/>
      <c r="BG14" s="5"/>
      <c r="BS14" s="9"/>
      <c r="BT14" s="9"/>
      <c r="BU14" s="9"/>
    </row>
    <row r="15" spans="1:73" ht="18" customHeight="1">
      <c r="A15" s="40"/>
      <c r="B15" s="40"/>
      <c r="C15" s="40"/>
      <c r="D15" s="40"/>
      <c r="E15" s="40"/>
      <c r="F15" s="40"/>
      <c r="G15" s="40"/>
      <c r="H15" s="40"/>
      <c r="I15" s="40"/>
      <c r="J15" s="40"/>
      <c r="K15" s="40"/>
      <c r="L15" s="40"/>
      <c r="M15" s="40"/>
      <c r="N15" s="174" t="s">
        <v>172</v>
      </c>
      <c r="O15" s="174"/>
      <c r="P15" s="174"/>
      <c r="Q15" s="174"/>
      <c r="R15" s="174"/>
      <c r="S15" s="174"/>
      <c r="T15" s="214"/>
      <c r="U15" s="214"/>
      <c r="V15" s="214"/>
      <c r="W15" s="214"/>
      <c r="X15" s="214"/>
      <c r="Y15" s="174" t="s">
        <v>177</v>
      </c>
      <c r="Z15" s="174"/>
      <c r="AA15" s="174"/>
      <c r="AB15" s="174"/>
      <c r="AC15" s="174"/>
      <c r="AD15" s="214"/>
      <c r="AE15" s="214"/>
      <c r="AF15" s="214"/>
      <c r="AG15" s="214"/>
      <c r="AH15" s="214"/>
      <c r="AI15" s="214"/>
      <c r="AJ15" s="214"/>
      <c r="AK15" s="214"/>
      <c r="AL15" s="13" t="str">
        <f>IF(COUNTA(T15)=1,"〇","×")</f>
        <v>×</v>
      </c>
      <c r="AM15" s="14" t="s">
        <v>9</v>
      </c>
      <c r="AP15" s="8"/>
      <c r="AQ15" s="7"/>
      <c r="AR15" s="7"/>
      <c r="AS15" s="7"/>
      <c r="AT15" s="7"/>
      <c r="AU15" s="7"/>
      <c r="AV15" s="7"/>
      <c r="AW15" s="7"/>
      <c r="AX15" s="7"/>
      <c r="AY15" s="7"/>
      <c r="AZ15" s="7"/>
      <c r="BA15" s="7"/>
      <c r="BB15" s="7"/>
      <c r="BC15" s="7"/>
      <c r="BF15" s="5"/>
      <c r="BG15" s="5"/>
      <c r="BS15" s="9"/>
      <c r="BT15" s="9"/>
      <c r="BU15" s="9"/>
    </row>
    <row r="16" spans="1:73" ht="18" customHeight="1">
      <c r="A16" s="40"/>
      <c r="B16" s="40"/>
      <c r="C16" s="40"/>
      <c r="D16" s="40"/>
      <c r="E16" s="40"/>
      <c r="F16" s="40"/>
      <c r="G16" s="40"/>
      <c r="H16" s="40"/>
      <c r="I16" s="40"/>
      <c r="J16" s="40"/>
      <c r="K16" s="40"/>
      <c r="L16" s="40"/>
      <c r="M16" s="40"/>
      <c r="N16" s="174"/>
      <c r="O16" s="174"/>
      <c r="P16" s="174"/>
      <c r="Q16" s="174"/>
      <c r="R16" s="174"/>
      <c r="S16" s="174"/>
      <c r="T16" s="214"/>
      <c r="U16" s="214"/>
      <c r="V16" s="214"/>
      <c r="W16" s="214"/>
      <c r="X16" s="214"/>
      <c r="Y16" s="174"/>
      <c r="Z16" s="174"/>
      <c r="AA16" s="174"/>
      <c r="AB16" s="174"/>
      <c r="AC16" s="174"/>
      <c r="AD16" s="214"/>
      <c r="AE16" s="214"/>
      <c r="AF16" s="214"/>
      <c r="AG16" s="214"/>
      <c r="AH16" s="214"/>
      <c r="AI16" s="214"/>
      <c r="AJ16" s="214"/>
      <c r="AK16" s="214"/>
      <c r="AL16" s="13" t="str">
        <f>IF(COUNTA(AD15)=1,"〇","×")</f>
        <v>×</v>
      </c>
      <c r="AM16" s="14" t="s">
        <v>10</v>
      </c>
      <c r="AN16" s="7"/>
      <c r="AO16" s="7"/>
      <c r="AP16" s="8"/>
      <c r="AQ16" s="7"/>
      <c r="AR16" s="7"/>
      <c r="AS16" s="7"/>
      <c r="AT16" s="7"/>
      <c r="AU16" s="7"/>
      <c r="AV16" s="7"/>
      <c r="AW16" s="7"/>
      <c r="AX16" s="7"/>
      <c r="AY16" s="7"/>
      <c r="AZ16" s="7"/>
      <c r="BA16" s="7"/>
      <c r="BB16" s="7"/>
      <c r="BC16" s="7"/>
    </row>
    <row r="17" spans="1:59" ht="36" customHeight="1">
      <c r="A17" s="40"/>
      <c r="B17" s="40"/>
      <c r="C17" s="40"/>
      <c r="D17" s="40"/>
      <c r="E17" s="40"/>
      <c r="F17" s="40"/>
      <c r="G17" s="40"/>
      <c r="H17" s="40"/>
      <c r="I17" s="40"/>
      <c r="J17" s="40"/>
      <c r="K17" s="40"/>
      <c r="L17" s="40"/>
      <c r="M17" s="40"/>
      <c r="N17" s="174" t="s">
        <v>173</v>
      </c>
      <c r="O17" s="174"/>
      <c r="P17" s="174"/>
      <c r="Q17" s="174"/>
      <c r="R17" s="174"/>
      <c r="S17" s="174"/>
      <c r="T17" s="174" t="s">
        <v>174</v>
      </c>
      <c r="U17" s="174"/>
      <c r="V17" s="174"/>
      <c r="W17" s="174"/>
      <c r="X17" s="215"/>
      <c r="Y17" s="215"/>
      <c r="Z17" s="215"/>
      <c r="AA17" s="215"/>
      <c r="AB17" s="215"/>
      <c r="AC17" s="215"/>
      <c r="AD17" s="215"/>
      <c r="AE17" s="215"/>
      <c r="AF17" s="215"/>
      <c r="AG17" s="215"/>
      <c r="AH17" s="215"/>
      <c r="AI17" s="215"/>
      <c r="AJ17" s="215"/>
      <c r="AK17" s="215"/>
      <c r="AL17" s="13" t="str">
        <f>IF(COUNTA(X17)=1,"〇","×")</f>
        <v>×</v>
      </c>
      <c r="AM17" s="14" t="s">
        <v>11</v>
      </c>
      <c r="AN17" s="7"/>
      <c r="AO17" s="7"/>
      <c r="AP17" s="8"/>
      <c r="AQ17" s="7"/>
      <c r="AR17" s="7"/>
      <c r="AS17" s="7"/>
      <c r="AT17" s="7"/>
      <c r="AU17" s="7"/>
      <c r="AV17" s="7"/>
      <c r="AW17" s="7"/>
      <c r="AX17" s="7"/>
      <c r="AY17" s="7"/>
      <c r="AZ17" s="7"/>
      <c r="BA17" s="7"/>
      <c r="BB17" s="7"/>
      <c r="BC17" s="7"/>
    </row>
    <row r="18" spans="1:59" ht="36" customHeight="1">
      <c r="A18" s="40"/>
      <c r="B18" s="40"/>
      <c r="C18" s="40"/>
      <c r="D18" s="40"/>
      <c r="E18" s="40"/>
      <c r="F18" s="40"/>
      <c r="G18" s="40"/>
      <c r="H18" s="40"/>
      <c r="I18" s="40"/>
      <c r="J18" s="40"/>
      <c r="K18" s="40"/>
      <c r="L18" s="40"/>
      <c r="M18" s="40"/>
      <c r="N18" s="174"/>
      <c r="O18" s="174"/>
      <c r="P18" s="174"/>
      <c r="Q18" s="174"/>
      <c r="R18" s="174"/>
      <c r="S18" s="174"/>
      <c r="T18" s="174" t="s">
        <v>175</v>
      </c>
      <c r="U18" s="174"/>
      <c r="V18" s="174"/>
      <c r="W18" s="174"/>
      <c r="X18" s="215"/>
      <c r="Y18" s="215"/>
      <c r="Z18" s="215"/>
      <c r="AA18" s="215"/>
      <c r="AB18" s="215"/>
      <c r="AC18" s="215"/>
      <c r="AD18" s="215"/>
      <c r="AE18" s="215"/>
      <c r="AF18" s="215"/>
      <c r="AG18" s="215"/>
      <c r="AH18" s="215"/>
      <c r="AI18" s="215"/>
      <c r="AJ18" s="215"/>
      <c r="AK18" s="215"/>
      <c r="AL18" s="13" t="str">
        <f>IF(COUNTA(X18)=1,"〇","×")</f>
        <v>×</v>
      </c>
      <c r="AM18" s="14" t="s">
        <v>12</v>
      </c>
      <c r="AN18" s="7"/>
      <c r="AO18" s="7"/>
      <c r="AP18" s="8"/>
      <c r="AQ18" s="7"/>
      <c r="AR18" s="7"/>
      <c r="AS18" s="7"/>
      <c r="AT18" s="7"/>
      <c r="AU18" s="7"/>
      <c r="AV18" s="7"/>
      <c r="AW18" s="7"/>
      <c r="AX18" s="7"/>
      <c r="AY18" s="7"/>
      <c r="AZ18" s="7"/>
      <c r="BA18" s="7"/>
      <c r="BB18" s="7"/>
      <c r="BC18" s="7"/>
    </row>
    <row r="19" spans="1:59" ht="44.25" customHeight="1">
      <c r="A19" s="40"/>
      <c r="B19" s="40"/>
      <c r="C19" s="40"/>
      <c r="D19" s="40"/>
      <c r="E19" s="40"/>
      <c r="F19" s="40"/>
      <c r="G19" s="40"/>
      <c r="H19" s="40"/>
      <c r="I19" s="40"/>
      <c r="J19" s="40"/>
      <c r="K19" s="40"/>
      <c r="L19" s="40"/>
      <c r="M19" s="40"/>
      <c r="N19" s="174"/>
      <c r="O19" s="174"/>
      <c r="P19" s="174"/>
      <c r="Q19" s="174"/>
      <c r="R19" s="174"/>
      <c r="S19" s="174"/>
      <c r="T19" s="216" t="s">
        <v>176</v>
      </c>
      <c r="U19" s="217"/>
      <c r="V19" s="217"/>
      <c r="W19" s="217"/>
      <c r="X19" s="218"/>
      <c r="Y19" s="219"/>
      <c r="Z19" s="219"/>
      <c r="AA19" s="219"/>
      <c r="AB19" s="219"/>
      <c r="AC19" s="219"/>
      <c r="AD19" s="219"/>
      <c r="AE19" s="219"/>
      <c r="AF19" s="219"/>
      <c r="AG19" s="219"/>
      <c r="AH19" s="219"/>
      <c r="AI19" s="219"/>
      <c r="AJ19" s="219"/>
      <c r="AK19" s="219"/>
      <c r="AL19" s="13" t="str">
        <f>IF(COUNTA(X19)=1,"〇","×")</f>
        <v>×</v>
      </c>
      <c r="AM19" s="14" t="s">
        <v>13</v>
      </c>
      <c r="AN19" s="7"/>
      <c r="AO19" s="7"/>
      <c r="AP19" s="8"/>
      <c r="AQ19" s="7"/>
      <c r="AR19" s="7"/>
      <c r="AS19" s="7"/>
      <c r="AT19" s="7"/>
      <c r="AU19" s="7"/>
      <c r="AV19" s="7"/>
      <c r="AW19" s="7"/>
      <c r="AX19" s="7"/>
      <c r="AY19" s="7"/>
      <c r="AZ19" s="7"/>
      <c r="BA19" s="7"/>
      <c r="BB19" s="7"/>
      <c r="BC19" s="7"/>
    </row>
    <row r="20" spans="1:59" ht="22.5" customHeight="1" thickBot="1">
      <c r="A20" s="40"/>
      <c r="B20" s="40"/>
      <c r="C20" s="108" t="s">
        <v>191</v>
      </c>
      <c r="D20" s="40"/>
      <c r="E20" s="40"/>
      <c r="F20" s="40"/>
      <c r="G20" s="40"/>
      <c r="H20" s="40"/>
      <c r="I20" s="40"/>
      <c r="J20" s="40"/>
      <c r="K20" s="40"/>
      <c r="L20" s="40"/>
      <c r="M20" s="40"/>
      <c r="N20" s="46"/>
      <c r="O20" s="46"/>
      <c r="P20" s="46"/>
      <c r="Q20" s="46"/>
      <c r="R20" s="46"/>
      <c r="S20" s="46"/>
      <c r="T20" s="46"/>
      <c r="U20" s="46"/>
      <c r="V20" s="46"/>
      <c r="W20" s="46"/>
      <c r="X20" s="40"/>
      <c r="Y20" s="40"/>
      <c r="Z20" s="40"/>
      <c r="AA20" s="40"/>
      <c r="AB20" s="40"/>
      <c r="AC20" s="40"/>
      <c r="AD20" s="40"/>
      <c r="AE20" s="40"/>
      <c r="AF20" s="40"/>
      <c r="AG20" s="40"/>
      <c r="AH20" s="40"/>
      <c r="AI20" s="40"/>
      <c r="AJ20" s="40"/>
      <c r="AK20" s="40"/>
      <c r="AL20" s="11"/>
    </row>
    <row r="21" spans="1:59" ht="33" customHeight="1">
      <c r="A21" s="40"/>
      <c r="B21" s="40"/>
      <c r="C21" s="254" t="s">
        <v>128</v>
      </c>
      <c r="D21" s="255"/>
      <c r="E21" s="228" t="s">
        <v>97</v>
      </c>
      <c r="F21" s="228"/>
      <c r="G21" s="228"/>
      <c r="H21" s="228"/>
      <c r="I21" s="228"/>
      <c r="J21" s="228"/>
      <c r="K21" s="228"/>
      <c r="L21" s="228"/>
      <c r="M21" s="228"/>
      <c r="N21" s="228"/>
      <c r="O21" s="228"/>
      <c r="P21" s="228" t="s">
        <v>194</v>
      </c>
      <c r="Q21" s="228"/>
      <c r="R21" s="228"/>
      <c r="S21" s="228"/>
      <c r="T21" s="228"/>
      <c r="U21" s="228"/>
      <c r="V21" s="228"/>
      <c r="W21" s="228"/>
      <c r="X21" s="228"/>
      <c r="Y21" s="228"/>
      <c r="Z21" s="228" t="s">
        <v>195</v>
      </c>
      <c r="AA21" s="228"/>
      <c r="AB21" s="228"/>
      <c r="AC21" s="228"/>
      <c r="AD21" s="228"/>
      <c r="AE21" s="228"/>
      <c r="AF21" s="228"/>
      <c r="AG21" s="228"/>
      <c r="AH21" s="228"/>
      <c r="AI21" s="238"/>
      <c r="AJ21" s="40"/>
      <c r="AK21" s="40"/>
      <c r="AL21" s="6" t="s">
        <v>121</v>
      </c>
      <c r="AM21" s="6" t="s">
        <v>122</v>
      </c>
    </row>
    <row r="22" spans="1:59" ht="33" customHeight="1">
      <c r="A22" s="40"/>
      <c r="B22" s="40"/>
      <c r="C22" s="256" t="s">
        <v>141</v>
      </c>
      <c r="D22" s="250"/>
      <c r="E22" s="246" t="s">
        <v>76</v>
      </c>
      <c r="F22" s="246"/>
      <c r="G22" s="246"/>
      <c r="H22" s="246"/>
      <c r="I22" s="246"/>
      <c r="J22" s="246"/>
      <c r="K22" s="246"/>
      <c r="L22" s="246"/>
      <c r="M22" s="246"/>
      <c r="N22" s="246"/>
      <c r="O22" s="246"/>
      <c r="P22" s="227" t="str">
        <f>IF(AL22="×","入力に誤りがあります",'別紙様式1-1-1'!K6)</f>
        <v>入力に誤りがあります</v>
      </c>
      <c r="Q22" s="227"/>
      <c r="R22" s="227"/>
      <c r="S22" s="227"/>
      <c r="T22" s="227"/>
      <c r="U22" s="227"/>
      <c r="V22" s="227"/>
      <c r="W22" s="227"/>
      <c r="X22" s="227"/>
      <c r="Y22" s="227"/>
      <c r="Z22" s="227">
        <f>IF(AM22="×","入力に誤りがあります",'別紙様式1-1-2'!K6)</f>
        <v>0</v>
      </c>
      <c r="AA22" s="227"/>
      <c r="AB22" s="227"/>
      <c r="AC22" s="227"/>
      <c r="AD22" s="227"/>
      <c r="AE22" s="227"/>
      <c r="AF22" s="227"/>
      <c r="AG22" s="227"/>
      <c r="AH22" s="227"/>
      <c r="AI22" s="235"/>
      <c r="AJ22" s="38"/>
      <c r="AK22" s="38"/>
      <c r="AL22" s="6" t="str">
        <f>'別紙様式1-1-1'!L11</f>
        <v>×</v>
      </c>
      <c r="AM22" s="6" t="str">
        <f>'別紙様式1-1-2'!L11</f>
        <v>○</v>
      </c>
      <c r="AN22" s="101">
        <v>1</v>
      </c>
    </row>
    <row r="23" spans="1:59" ht="33" customHeight="1">
      <c r="A23" s="40"/>
      <c r="B23" s="40"/>
      <c r="C23" s="251"/>
      <c r="D23" s="250"/>
      <c r="E23" s="246" t="s">
        <v>82</v>
      </c>
      <c r="F23" s="246"/>
      <c r="G23" s="246"/>
      <c r="H23" s="246"/>
      <c r="I23" s="246"/>
      <c r="J23" s="246"/>
      <c r="K23" s="246"/>
      <c r="L23" s="246"/>
      <c r="M23" s="246"/>
      <c r="N23" s="246"/>
      <c r="O23" s="246"/>
      <c r="P23" s="231" t="str">
        <f>IF(AL23="×","入力に誤りがあります",'別紙様式1-1-1'!K7)</f>
        <v>入力に誤りがあります</v>
      </c>
      <c r="Q23" s="231"/>
      <c r="R23" s="231"/>
      <c r="S23" s="231"/>
      <c r="T23" s="231"/>
      <c r="U23" s="231"/>
      <c r="V23" s="231"/>
      <c r="W23" s="231"/>
      <c r="X23" s="231"/>
      <c r="Y23" s="231"/>
      <c r="Z23" s="231">
        <f>IF(AM23="×","入力に誤りがあります",'別紙様式1-1-2'!K7)</f>
        <v>0</v>
      </c>
      <c r="AA23" s="231"/>
      <c r="AB23" s="231"/>
      <c r="AC23" s="231"/>
      <c r="AD23" s="231"/>
      <c r="AE23" s="231"/>
      <c r="AF23" s="231"/>
      <c r="AG23" s="231"/>
      <c r="AH23" s="231"/>
      <c r="AI23" s="237"/>
      <c r="AJ23" s="38"/>
      <c r="AK23" s="38"/>
      <c r="AL23" s="6" t="str">
        <f>AL22</f>
        <v>×</v>
      </c>
      <c r="AM23" s="6" t="str">
        <f>AM22</f>
        <v>○</v>
      </c>
      <c r="AN23" s="101">
        <v>2</v>
      </c>
      <c r="BF23" s="5"/>
      <c r="BG23" s="5"/>
    </row>
    <row r="24" spans="1:59" ht="33" customHeight="1">
      <c r="A24" s="40"/>
      <c r="B24" s="40"/>
      <c r="C24" s="256" t="s">
        <v>142</v>
      </c>
      <c r="D24" s="250"/>
      <c r="E24" s="245" t="s">
        <v>77</v>
      </c>
      <c r="F24" s="245"/>
      <c r="G24" s="245"/>
      <c r="H24" s="245"/>
      <c r="I24" s="245"/>
      <c r="J24" s="245"/>
      <c r="K24" s="245"/>
      <c r="L24" s="245"/>
      <c r="M24" s="245"/>
      <c r="N24" s="245"/>
      <c r="O24" s="245"/>
      <c r="P24" s="227">
        <f>IF(AL24="×","入力に誤りがあります",'別紙様式1-2-1'!J6)</f>
        <v>0</v>
      </c>
      <c r="Q24" s="227"/>
      <c r="R24" s="227"/>
      <c r="S24" s="227"/>
      <c r="T24" s="227"/>
      <c r="U24" s="227"/>
      <c r="V24" s="227"/>
      <c r="W24" s="227"/>
      <c r="X24" s="227"/>
      <c r="Y24" s="227"/>
      <c r="Z24" s="227">
        <f>IF(AL24="×","入力に誤りがあります",'別紙様式1-2-2'!J6)</f>
        <v>0</v>
      </c>
      <c r="AA24" s="227"/>
      <c r="AB24" s="227"/>
      <c r="AC24" s="227"/>
      <c r="AD24" s="227"/>
      <c r="AE24" s="227"/>
      <c r="AF24" s="227"/>
      <c r="AG24" s="227"/>
      <c r="AH24" s="227"/>
      <c r="AI24" s="235"/>
      <c r="AJ24" s="38"/>
      <c r="AK24" s="38"/>
      <c r="AL24" s="6" t="str">
        <f>'別紙様式1-2-1'!K11</f>
        <v>○</v>
      </c>
      <c r="AM24" s="6" t="str">
        <f>'別紙様式1-2-2'!K11</f>
        <v>○</v>
      </c>
      <c r="AN24" s="101">
        <v>1</v>
      </c>
    </row>
    <row r="25" spans="1:59" ht="33" customHeight="1">
      <c r="A25" s="40"/>
      <c r="B25" s="40"/>
      <c r="C25" s="251"/>
      <c r="D25" s="250"/>
      <c r="E25" s="245" t="s">
        <v>83</v>
      </c>
      <c r="F25" s="245"/>
      <c r="G25" s="245"/>
      <c r="H25" s="245"/>
      <c r="I25" s="245"/>
      <c r="J25" s="245"/>
      <c r="K25" s="245"/>
      <c r="L25" s="245"/>
      <c r="M25" s="245"/>
      <c r="N25" s="245"/>
      <c r="O25" s="245"/>
      <c r="P25" s="231">
        <f>IF(AL24="×","入力に誤りがあります",'別紙様式1-2-1'!J7)</f>
        <v>0</v>
      </c>
      <c r="Q25" s="231"/>
      <c r="R25" s="231"/>
      <c r="S25" s="231"/>
      <c r="T25" s="231"/>
      <c r="U25" s="231"/>
      <c r="V25" s="231"/>
      <c r="W25" s="231"/>
      <c r="X25" s="231"/>
      <c r="Y25" s="231"/>
      <c r="Z25" s="231">
        <f>IF(AL24="×","入力に誤りがあります",'別紙様式1-2-2'!J7)</f>
        <v>0</v>
      </c>
      <c r="AA25" s="231"/>
      <c r="AB25" s="231"/>
      <c r="AC25" s="231"/>
      <c r="AD25" s="231"/>
      <c r="AE25" s="231"/>
      <c r="AF25" s="231"/>
      <c r="AG25" s="231"/>
      <c r="AH25" s="231"/>
      <c r="AI25" s="237"/>
      <c r="AJ25" s="38"/>
      <c r="AK25" s="38"/>
      <c r="AL25" s="6" t="str">
        <f>AL24</f>
        <v>○</v>
      </c>
      <c r="AM25" s="6" t="str">
        <f>AM24</f>
        <v>○</v>
      </c>
      <c r="AN25" s="101">
        <v>2</v>
      </c>
      <c r="BF25" s="5"/>
      <c r="BG25" s="5"/>
    </row>
    <row r="26" spans="1:59" ht="33" customHeight="1">
      <c r="A26" s="40"/>
      <c r="B26" s="40"/>
      <c r="C26" s="249" t="s">
        <v>143</v>
      </c>
      <c r="D26" s="250"/>
      <c r="E26" s="246" t="s">
        <v>48</v>
      </c>
      <c r="F26" s="246"/>
      <c r="G26" s="246"/>
      <c r="H26" s="246"/>
      <c r="I26" s="246"/>
      <c r="J26" s="246"/>
      <c r="K26" s="246"/>
      <c r="L26" s="246"/>
      <c r="M26" s="246"/>
      <c r="N26" s="246"/>
      <c r="O26" s="246"/>
      <c r="P26" s="227" t="str">
        <f>IF(AL26="×","入力に誤りがあります",'別紙様式2-1'!AA6)</f>
        <v>入力に誤りがあります</v>
      </c>
      <c r="Q26" s="227"/>
      <c r="R26" s="227"/>
      <c r="S26" s="227"/>
      <c r="T26" s="227"/>
      <c r="U26" s="227"/>
      <c r="V26" s="227"/>
      <c r="W26" s="227"/>
      <c r="X26" s="227"/>
      <c r="Y26" s="227"/>
      <c r="Z26" s="227">
        <f>IF(AM26="×","入力に誤りがあります",'別紙様式2-2'!AA6)</f>
        <v>0</v>
      </c>
      <c r="AA26" s="227"/>
      <c r="AB26" s="227"/>
      <c r="AC26" s="227"/>
      <c r="AD26" s="227"/>
      <c r="AE26" s="227"/>
      <c r="AF26" s="227"/>
      <c r="AG26" s="227"/>
      <c r="AH26" s="227"/>
      <c r="AI26" s="235"/>
      <c r="AJ26" s="38"/>
      <c r="AK26" s="38"/>
      <c r="AL26" s="6" t="str">
        <f>'別紙様式2-1'!AB13</f>
        <v>×</v>
      </c>
      <c r="AM26" s="6" t="str">
        <f>'別紙様式2-2'!AB13</f>
        <v>○</v>
      </c>
      <c r="AN26" s="101">
        <v>1</v>
      </c>
    </row>
    <row r="27" spans="1:59" ht="33" customHeight="1">
      <c r="A27" s="40"/>
      <c r="B27" s="40"/>
      <c r="C27" s="251"/>
      <c r="D27" s="250"/>
      <c r="E27" s="246" t="s">
        <v>70</v>
      </c>
      <c r="F27" s="246"/>
      <c r="G27" s="246"/>
      <c r="H27" s="246"/>
      <c r="I27" s="246"/>
      <c r="J27" s="246"/>
      <c r="K27" s="246"/>
      <c r="L27" s="246"/>
      <c r="M27" s="246"/>
      <c r="N27" s="246"/>
      <c r="O27" s="246"/>
      <c r="P27" s="231" t="str">
        <f>IF(AL27="×","入力に誤りがあります",'別紙様式2-1'!AA7)</f>
        <v>入力に誤りがあります</v>
      </c>
      <c r="Q27" s="231"/>
      <c r="R27" s="231"/>
      <c r="S27" s="231"/>
      <c r="T27" s="231"/>
      <c r="U27" s="231"/>
      <c r="V27" s="231"/>
      <c r="W27" s="231"/>
      <c r="X27" s="231"/>
      <c r="Y27" s="231"/>
      <c r="Z27" s="231">
        <f>IF(AM26="×","入力に誤りがあります",'別紙様式2-2'!AA7)</f>
        <v>0</v>
      </c>
      <c r="AA27" s="231"/>
      <c r="AB27" s="231"/>
      <c r="AC27" s="231"/>
      <c r="AD27" s="231"/>
      <c r="AE27" s="231"/>
      <c r="AF27" s="231"/>
      <c r="AG27" s="231"/>
      <c r="AH27" s="231"/>
      <c r="AI27" s="237"/>
      <c r="AJ27" s="38"/>
      <c r="AK27" s="38"/>
      <c r="AL27" s="6" t="str">
        <f>AL26</f>
        <v>×</v>
      </c>
      <c r="AM27" s="6" t="str">
        <f>AM26</f>
        <v>○</v>
      </c>
      <c r="AN27" s="101">
        <v>2</v>
      </c>
      <c r="BF27" s="5"/>
      <c r="BG27" s="5"/>
    </row>
    <row r="28" spans="1:59" ht="33" customHeight="1">
      <c r="A28" s="40"/>
      <c r="B28" s="40"/>
      <c r="C28" s="249" t="s">
        <v>129</v>
      </c>
      <c r="D28" s="250"/>
      <c r="E28" s="245" t="s">
        <v>78</v>
      </c>
      <c r="F28" s="245"/>
      <c r="G28" s="245"/>
      <c r="H28" s="245"/>
      <c r="I28" s="245"/>
      <c r="J28" s="245"/>
      <c r="K28" s="245"/>
      <c r="L28" s="245"/>
      <c r="M28" s="245"/>
      <c r="N28" s="245"/>
      <c r="O28" s="245"/>
      <c r="P28" s="227">
        <f>IF(AL28="×","入力に誤りがあります",'別紙様式3-1-1'!K6)</f>
        <v>0</v>
      </c>
      <c r="Q28" s="227"/>
      <c r="R28" s="227"/>
      <c r="S28" s="227"/>
      <c r="T28" s="227"/>
      <c r="U28" s="227"/>
      <c r="V28" s="227"/>
      <c r="W28" s="227"/>
      <c r="X28" s="227"/>
      <c r="Y28" s="227"/>
      <c r="Z28" s="227">
        <f>IF(AM28="×","入力に誤りがあります",'別紙様式3-1-2'!K6)</f>
        <v>0</v>
      </c>
      <c r="AA28" s="227"/>
      <c r="AB28" s="227"/>
      <c r="AC28" s="227"/>
      <c r="AD28" s="227"/>
      <c r="AE28" s="227"/>
      <c r="AF28" s="227"/>
      <c r="AG28" s="227"/>
      <c r="AH28" s="227"/>
      <c r="AI28" s="235"/>
      <c r="AJ28" s="38"/>
      <c r="AK28" s="38"/>
      <c r="AL28" s="6" t="str">
        <f>'別紙様式3-1-1'!L11</f>
        <v>○</v>
      </c>
      <c r="AM28" s="6" t="str">
        <f>'別紙様式3-1-2'!L11</f>
        <v>○</v>
      </c>
      <c r="AN28" s="101">
        <v>1</v>
      </c>
    </row>
    <row r="29" spans="1:59" ht="33" customHeight="1">
      <c r="A29" s="40"/>
      <c r="B29" s="40"/>
      <c r="C29" s="251"/>
      <c r="D29" s="250"/>
      <c r="E29" s="245" t="s">
        <v>79</v>
      </c>
      <c r="F29" s="245"/>
      <c r="G29" s="245"/>
      <c r="H29" s="245"/>
      <c r="I29" s="245"/>
      <c r="J29" s="245"/>
      <c r="K29" s="245"/>
      <c r="L29" s="245"/>
      <c r="M29" s="245"/>
      <c r="N29" s="245"/>
      <c r="O29" s="245"/>
      <c r="P29" s="231">
        <f>IF(AL29="×","入力に誤りがあります",'別紙様式3-1-1'!K7)</f>
        <v>0</v>
      </c>
      <c r="Q29" s="231"/>
      <c r="R29" s="231"/>
      <c r="S29" s="231"/>
      <c r="T29" s="231"/>
      <c r="U29" s="231"/>
      <c r="V29" s="231"/>
      <c r="W29" s="231"/>
      <c r="X29" s="231"/>
      <c r="Y29" s="231"/>
      <c r="Z29" s="231">
        <f>IF(AM29="×","入力に誤りがあります",'別紙様式3-1-2'!K7)</f>
        <v>0</v>
      </c>
      <c r="AA29" s="231"/>
      <c r="AB29" s="231"/>
      <c r="AC29" s="231"/>
      <c r="AD29" s="231"/>
      <c r="AE29" s="231"/>
      <c r="AF29" s="231"/>
      <c r="AG29" s="231"/>
      <c r="AH29" s="231"/>
      <c r="AI29" s="237"/>
      <c r="AJ29" s="38"/>
      <c r="AK29" s="38"/>
      <c r="AL29" s="6" t="str">
        <f>AL28</f>
        <v>○</v>
      </c>
      <c r="AM29" s="6" t="str">
        <f>AM28</f>
        <v>○</v>
      </c>
      <c r="AN29" s="101">
        <v>2</v>
      </c>
      <c r="BF29" s="5"/>
      <c r="BG29" s="5"/>
    </row>
    <row r="30" spans="1:59" ht="33" customHeight="1">
      <c r="A30" s="40"/>
      <c r="B30" s="40"/>
      <c r="C30" s="249" t="s">
        <v>130</v>
      </c>
      <c r="D30" s="250"/>
      <c r="E30" s="246" t="s">
        <v>80</v>
      </c>
      <c r="F30" s="246"/>
      <c r="G30" s="246"/>
      <c r="H30" s="246"/>
      <c r="I30" s="246"/>
      <c r="J30" s="246"/>
      <c r="K30" s="246"/>
      <c r="L30" s="246"/>
      <c r="M30" s="246"/>
      <c r="N30" s="246"/>
      <c r="O30" s="246"/>
      <c r="P30" s="227">
        <f>IF(AL30="×","入力に誤りがあります",'別紙様式3-2-1'!K6)</f>
        <v>0</v>
      </c>
      <c r="Q30" s="227"/>
      <c r="R30" s="227"/>
      <c r="S30" s="227"/>
      <c r="T30" s="227"/>
      <c r="U30" s="227"/>
      <c r="V30" s="227"/>
      <c r="W30" s="227"/>
      <c r="X30" s="227"/>
      <c r="Y30" s="227"/>
      <c r="Z30" s="227">
        <f>IF(AM30="×","入力に誤りがあります",'別紙様式3-2-2'!K6)</f>
        <v>0</v>
      </c>
      <c r="AA30" s="227"/>
      <c r="AB30" s="227"/>
      <c r="AC30" s="227"/>
      <c r="AD30" s="227"/>
      <c r="AE30" s="227"/>
      <c r="AF30" s="227"/>
      <c r="AG30" s="227"/>
      <c r="AH30" s="227"/>
      <c r="AI30" s="235"/>
      <c r="AJ30" s="38"/>
      <c r="AK30" s="38"/>
      <c r="AL30" s="6" t="str">
        <f>'別紙様式3-2-1'!L11</f>
        <v>○</v>
      </c>
      <c r="AM30" s="6" t="str">
        <f>'別紙様式3-2-2'!L11</f>
        <v>○</v>
      </c>
      <c r="AN30" s="101">
        <v>1</v>
      </c>
    </row>
    <row r="31" spans="1:59" ht="33" customHeight="1" thickBot="1">
      <c r="A31" s="40"/>
      <c r="B31" s="40"/>
      <c r="C31" s="252"/>
      <c r="D31" s="253"/>
      <c r="E31" s="247" t="s">
        <v>81</v>
      </c>
      <c r="F31" s="247"/>
      <c r="G31" s="247"/>
      <c r="H31" s="247"/>
      <c r="I31" s="247"/>
      <c r="J31" s="247"/>
      <c r="K31" s="247"/>
      <c r="L31" s="247"/>
      <c r="M31" s="247"/>
      <c r="N31" s="247"/>
      <c r="O31" s="247"/>
      <c r="P31" s="236">
        <f>IF(AL31="×","入力に誤りがあります",'別紙様式3-2-1'!K7)</f>
        <v>0</v>
      </c>
      <c r="Q31" s="236"/>
      <c r="R31" s="236"/>
      <c r="S31" s="236"/>
      <c r="T31" s="236"/>
      <c r="U31" s="236"/>
      <c r="V31" s="236"/>
      <c r="W31" s="236"/>
      <c r="X31" s="236"/>
      <c r="Y31" s="236"/>
      <c r="Z31" s="236">
        <f>IF(AM31="×","入力に誤りがあります",'別紙様式3-2-2'!K7)</f>
        <v>0</v>
      </c>
      <c r="AA31" s="236"/>
      <c r="AB31" s="236"/>
      <c r="AC31" s="236"/>
      <c r="AD31" s="236"/>
      <c r="AE31" s="236"/>
      <c r="AF31" s="236"/>
      <c r="AG31" s="236"/>
      <c r="AH31" s="236"/>
      <c r="AI31" s="248"/>
      <c r="AJ31" s="38"/>
      <c r="AK31" s="38"/>
      <c r="AL31" s="6" t="str">
        <f>AL30</f>
        <v>○</v>
      </c>
      <c r="AM31" s="6" t="str">
        <f>AL31</f>
        <v>○</v>
      </c>
      <c r="AN31" s="101">
        <v>2</v>
      </c>
      <c r="BF31" s="5"/>
      <c r="BG31" s="5"/>
    </row>
    <row r="32" spans="1:59" ht="33" customHeight="1" thickTop="1" thickBot="1">
      <c r="A32" s="40"/>
      <c r="B32" s="40"/>
      <c r="C32" s="239" t="s">
        <v>73</v>
      </c>
      <c r="D32" s="240"/>
      <c r="E32" s="240"/>
      <c r="F32" s="240"/>
      <c r="G32" s="240"/>
      <c r="H32" s="240"/>
      <c r="I32" s="240"/>
      <c r="J32" s="240"/>
      <c r="K32" s="240"/>
      <c r="L32" s="240"/>
      <c r="M32" s="240"/>
      <c r="N32" s="240"/>
      <c r="O32" s="240"/>
      <c r="P32" s="241" t="str">
        <f>IF(AL32,SUMIF(AN22:AN31,AN23,P22:Y31),"入力に誤りがあります")</f>
        <v>入力に誤りがあります</v>
      </c>
      <c r="Q32" s="241"/>
      <c r="R32" s="241"/>
      <c r="S32" s="241"/>
      <c r="T32" s="241"/>
      <c r="U32" s="241"/>
      <c r="V32" s="241"/>
      <c r="W32" s="241"/>
      <c r="X32" s="241"/>
      <c r="Y32" s="241"/>
      <c r="Z32" s="242">
        <f>IF(AM32,SUMIF(AN22:AN31,AN23,Z22:AI31),"入力に誤りがあります")</f>
        <v>0</v>
      </c>
      <c r="AA32" s="243"/>
      <c r="AB32" s="243"/>
      <c r="AC32" s="243"/>
      <c r="AD32" s="243"/>
      <c r="AE32" s="243"/>
      <c r="AF32" s="243"/>
      <c r="AG32" s="243"/>
      <c r="AH32" s="243"/>
      <c r="AI32" s="244"/>
      <c r="AJ32" s="38"/>
      <c r="AK32" s="38"/>
      <c r="AL32" s="97" t="b">
        <f>AND(AL22=AL24,AL22=AL26,AL22=AL28,AL22=AL30)</f>
        <v>0</v>
      </c>
      <c r="AM32" s="97" t="b">
        <f>AND(AM22=AM24,AM22=AM26,AM22=AM28,AM22=AM30)</f>
        <v>1</v>
      </c>
      <c r="BF32" s="5"/>
      <c r="BG32" s="5"/>
    </row>
    <row r="33" spans="1:59" ht="33" customHeight="1" thickTop="1" thickBot="1">
      <c r="A33" s="40"/>
      <c r="B33" s="40"/>
      <c r="C33" s="229" t="s">
        <v>96</v>
      </c>
      <c r="D33" s="230"/>
      <c r="E33" s="230"/>
      <c r="F33" s="230"/>
      <c r="G33" s="230"/>
      <c r="H33" s="230"/>
      <c r="I33" s="230"/>
      <c r="J33" s="230"/>
      <c r="K33" s="230"/>
      <c r="L33" s="230"/>
      <c r="M33" s="230"/>
      <c r="N33" s="230"/>
      <c r="O33" s="230"/>
      <c r="P33" s="232" t="str">
        <f>IF(AL2="○",P32+Z32,"入力に誤りがあります")</f>
        <v>入力に誤りがあります</v>
      </c>
      <c r="Q33" s="233"/>
      <c r="R33" s="233"/>
      <c r="S33" s="233"/>
      <c r="T33" s="233"/>
      <c r="U33" s="233"/>
      <c r="V33" s="233"/>
      <c r="W33" s="233"/>
      <c r="X33" s="233"/>
      <c r="Y33" s="233"/>
      <c r="Z33" s="233"/>
      <c r="AA33" s="233"/>
      <c r="AB33" s="233"/>
      <c r="AC33" s="233"/>
      <c r="AD33" s="233"/>
      <c r="AE33" s="233"/>
      <c r="AF33" s="233"/>
      <c r="AG33" s="233"/>
      <c r="AH33" s="233"/>
      <c r="AI33" s="234"/>
      <c r="AJ33" s="47"/>
      <c r="AK33" s="47"/>
      <c r="AL33" s="11"/>
      <c r="BF33" s="5"/>
      <c r="BG33" s="5"/>
    </row>
    <row r="34" spans="1:59" ht="7" customHeight="1" thickTop="1">
      <c r="A34" s="40"/>
      <c r="B34" s="40"/>
      <c r="C34" s="38"/>
      <c r="D34" s="38"/>
      <c r="E34" s="38"/>
      <c r="F34" s="38"/>
      <c r="G34" s="38"/>
      <c r="H34" s="48"/>
      <c r="I34" s="48"/>
      <c r="J34" s="48"/>
      <c r="K34" s="48"/>
      <c r="L34" s="48"/>
      <c r="M34" s="48"/>
      <c r="N34" s="48"/>
      <c r="O34" s="48"/>
      <c r="P34" s="48"/>
      <c r="Q34" s="48"/>
      <c r="R34" s="48"/>
      <c r="S34" s="48"/>
      <c r="T34" s="48"/>
      <c r="U34" s="48"/>
      <c r="V34" s="48"/>
      <c r="W34" s="48"/>
      <c r="X34" s="48"/>
      <c r="Y34" s="48"/>
      <c r="Z34" s="48"/>
      <c r="AA34" s="48"/>
      <c r="AB34" s="48"/>
      <c r="AC34" s="48"/>
      <c r="AD34" s="48"/>
      <c r="AE34" s="38"/>
      <c r="AF34" s="38"/>
      <c r="AG34" s="38"/>
      <c r="AH34" s="38"/>
      <c r="AI34" s="38"/>
      <c r="AJ34" s="38"/>
      <c r="AK34" s="38"/>
      <c r="AL34" s="11"/>
      <c r="BF34" s="5"/>
      <c r="BG34" s="5"/>
    </row>
    <row r="35" spans="1:59" ht="65" customHeight="1">
      <c r="A35" s="49"/>
      <c r="B35" s="50"/>
      <c r="C35" s="162" t="s">
        <v>205</v>
      </c>
      <c r="D35" s="162"/>
      <c r="E35" s="162"/>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51"/>
      <c r="AK35" s="51"/>
      <c r="AL35" s="11"/>
      <c r="BF35" s="5"/>
      <c r="BG35" s="5"/>
    </row>
    <row r="36" spans="1:59" ht="6" customHeight="1" thickBot="1">
      <c r="A36" s="51"/>
      <c r="B36" s="52"/>
      <c r="C36" s="53"/>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5"/>
      <c r="AJ36" s="56"/>
      <c r="AK36" s="56"/>
      <c r="AM36" s="16"/>
    </row>
    <row r="37" spans="1:59" ht="60" customHeight="1">
      <c r="A37" s="51"/>
      <c r="B37" s="52"/>
      <c r="C37" s="196" t="s">
        <v>178</v>
      </c>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8"/>
      <c r="AJ37" s="52"/>
      <c r="AK37" s="52"/>
      <c r="AL37" s="11"/>
      <c r="BF37" s="5"/>
      <c r="BG37" s="5"/>
    </row>
    <row r="38" spans="1:59" ht="47" customHeight="1">
      <c r="A38" s="51"/>
      <c r="B38" s="52"/>
      <c r="C38" s="148"/>
      <c r="D38" s="199" t="s">
        <v>188</v>
      </c>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1"/>
      <c r="AJ38" s="56"/>
      <c r="AK38" s="56"/>
      <c r="AL38" s="11" t="str">
        <f>IF(AM38=TRUE,"〇","×")</f>
        <v>×</v>
      </c>
      <c r="AM38" s="17" t="b">
        <v>0</v>
      </c>
    </row>
    <row r="39" spans="1:59" ht="6" customHeight="1">
      <c r="A39" s="51"/>
      <c r="B39" s="52"/>
      <c r="C39" s="57"/>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8"/>
      <c r="AJ39" s="56"/>
      <c r="AK39" s="56"/>
      <c r="AM39" s="16"/>
    </row>
    <row r="40" spans="1:59" ht="47" customHeight="1">
      <c r="A40" s="51"/>
      <c r="B40" s="52"/>
      <c r="C40" s="149"/>
      <c r="D40" s="187" t="s">
        <v>189</v>
      </c>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9"/>
      <c r="AJ40" s="56"/>
      <c r="AK40" s="56"/>
      <c r="AL40" s="11" t="str">
        <f>IF(AM40=TRUE,"〇","×")</f>
        <v>×</v>
      </c>
      <c r="AM40" s="17" t="b">
        <v>0</v>
      </c>
    </row>
    <row r="41" spans="1:59" ht="6" customHeight="1">
      <c r="A41" s="51"/>
      <c r="B41" s="52"/>
      <c r="C41" s="57"/>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8"/>
      <c r="AJ41" s="56"/>
      <c r="AK41" s="56"/>
      <c r="AM41" s="16"/>
    </row>
    <row r="42" spans="1:59" ht="32" customHeight="1">
      <c r="A42" s="51"/>
      <c r="B42" s="52"/>
      <c r="C42" s="149"/>
      <c r="D42" s="187" t="s">
        <v>39</v>
      </c>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9"/>
      <c r="AJ42" s="56"/>
      <c r="AK42" s="56"/>
      <c r="AL42" s="11" t="str">
        <f>IF(AM42=TRUE,"〇","×")</f>
        <v>×</v>
      </c>
      <c r="AM42" s="17" t="b">
        <v>0</v>
      </c>
    </row>
    <row r="43" spans="1:59" ht="6" customHeight="1">
      <c r="A43" s="51"/>
      <c r="B43" s="52"/>
      <c r="C43" s="57"/>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8"/>
      <c r="AJ43" s="56"/>
      <c r="AK43" s="56"/>
      <c r="AM43" s="16"/>
    </row>
    <row r="44" spans="1:59" ht="32" customHeight="1">
      <c r="A44" s="51"/>
      <c r="B44" s="52"/>
      <c r="C44" s="149"/>
      <c r="D44" s="187" t="s">
        <v>14</v>
      </c>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9"/>
      <c r="AJ44" s="56"/>
      <c r="AK44" s="56"/>
      <c r="AL44" s="11" t="str">
        <f>IF(AM44=TRUE,"〇","×")</f>
        <v>×</v>
      </c>
      <c r="AM44" s="17" t="b">
        <v>0</v>
      </c>
    </row>
    <row r="45" spans="1:59" ht="10" customHeight="1" thickBot="1">
      <c r="A45" s="51"/>
      <c r="B45" s="52"/>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1"/>
      <c r="AJ45" s="56"/>
      <c r="AK45" s="56"/>
    </row>
    <row r="46" spans="1:59" ht="22.5" customHeight="1">
      <c r="A46" s="51"/>
      <c r="B46" s="52"/>
      <c r="C46" s="5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56"/>
      <c r="AK46" s="56"/>
    </row>
    <row r="47" spans="1:59" ht="28.15" customHeight="1">
      <c r="A47" s="165" t="s">
        <v>196</v>
      </c>
      <c r="B47" s="165"/>
      <c r="C47" s="165"/>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row>
    <row r="48" spans="1:59" ht="28.15" customHeight="1">
      <c r="A48" s="166" t="s">
        <v>15</v>
      </c>
      <c r="B48" s="168" t="s">
        <v>179</v>
      </c>
      <c r="C48" s="169"/>
      <c r="D48" s="169"/>
      <c r="E48" s="169"/>
      <c r="F48" s="170"/>
      <c r="G48" s="21"/>
      <c r="H48" s="22"/>
      <c r="I48" s="22"/>
      <c r="J48" s="23"/>
      <c r="K48" s="171"/>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3"/>
      <c r="AL48" s="13" t="str">
        <f>IF(COUNTA(G48:J48)=4,"〇","×")</f>
        <v>×</v>
      </c>
      <c r="AM48" s="14" t="s">
        <v>16</v>
      </c>
    </row>
    <row r="49" spans="1:39" ht="28.15" customHeight="1">
      <c r="A49" s="167"/>
      <c r="B49" s="174" t="s">
        <v>180</v>
      </c>
      <c r="C49" s="174"/>
      <c r="D49" s="174"/>
      <c r="E49" s="174"/>
      <c r="F49" s="174"/>
      <c r="G49" s="21"/>
      <c r="H49" s="22"/>
      <c r="I49" s="23"/>
      <c r="J49" s="175" t="s">
        <v>17</v>
      </c>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3"/>
      <c r="AL49" s="13" t="str">
        <f>IF(COUNTA(G49:I49)=3,"〇","×")</f>
        <v>×</v>
      </c>
      <c r="AM49" s="14" t="s">
        <v>18</v>
      </c>
    </row>
    <row r="50" spans="1:39" ht="28.15" customHeight="1">
      <c r="A50" s="167"/>
      <c r="B50" s="176" t="s">
        <v>181</v>
      </c>
      <c r="C50" s="177"/>
      <c r="D50" s="177"/>
      <c r="E50" s="177"/>
      <c r="F50" s="178"/>
      <c r="G50" s="179"/>
      <c r="H50" s="180"/>
      <c r="I50" s="180"/>
      <c r="J50" s="180"/>
      <c r="K50" s="180"/>
      <c r="L50" s="180"/>
      <c r="M50" s="180"/>
      <c r="N50" s="180"/>
      <c r="O50" s="180"/>
      <c r="P50" s="180"/>
      <c r="Q50" s="180"/>
      <c r="R50" s="180"/>
      <c r="S50" s="180"/>
      <c r="T50" s="180"/>
      <c r="U50" s="180"/>
      <c r="V50" s="180"/>
      <c r="W50" s="180"/>
      <c r="X50" s="181"/>
      <c r="Y50" s="171"/>
      <c r="Z50" s="172"/>
      <c r="AA50" s="172"/>
      <c r="AB50" s="172"/>
      <c r="AC50" s="172"/>
      <c r="AD50" s="172"/>
      <c r="AE50" s="172"/>
      <c r="AF50" s="172"/>
      <c r="AG50" s="172"/>
      <c r="AH50" s="172"/>
      <c r="AI50" s="172"/>
      <c r="AJ50" s="172"/>
      <c r="AK50" s="173"/>
      <c r="AL50" s="13" t="str">
        <f>IF(COUNTA(G50)=1,"〇","×")</f>
        <v>×</v>
      </c>
      <c r="AM50" s="14" t="s">
        <v>19</v>
      </c>
    </row>
    <row r="51" spans="1:39" ht="28.15" customHeight="1">
      <c r="A51" s="167"/>
      <c r="B51" s="176" t="s">
        <v>182</v>
      </c>
      <c r="C51" s="177"/>
      <c r="D51" s="177"/>
      <c r="E51" s="177"/>
      <c r="F51" s="178"/>
      <c r="G51" s="182"/>
      <c r="H51" s="183"/>
      <c r="I51" s="183"/>
      <c r="J51" s="183"/>
      <c r="K51" s="183"/>
      <c r="L51" s="183"/>
      <c r="M51" s="184"/>
      <c r="N51" s="171"/>
      <c r="O51" s="171"/>
      <c r="P51" s="172"/>
      <c r="Q51" s="172"/>
      <c r="R51" s="172"/>
      <c r="S51" s="172"/>
      <c r="T51" s="172"/>
      <c r="U51" s="172"/>
      <c r="V51" s="172"/>
      <c r="W51" s="172"/>
      <c r="X51" s="172"/>
      <c r="Y51" s="172"/>
      <c r="Z51" s="172"/>
      <c r="AA51" s="172"/>
      <c r="AB51" s="172"/>
      <c r="AC51" s="172"/>
      <c r="AD51" s="172"/>
      <c r="AE51" s="172"/>
      <c r="AF51" s="172"/>
      <c r="AG51" s="172"/>
      <c r="AH51" s="172"/>
      <c r="AI51" s="172"/>
      <c r="AJ51" s="172"/>
      <c r="AK51" s="173"/>
      <c r="AL51" s="13" t="str">
        <f>IF(COUNTA(G51)=1,"〇","×")</f>
        <v>×</v>
      </c>
      <c r="AM51" s="14" t="s">
        <v>20</v>
      </c>
    </row>
    <row r="52" spans="1:39" ht="28.15" customHeight="1">
      <c r="A52" s="167"/>
      <c r="B52" s="176" t="s">
        <v>183</v>
      </c>
      <c r="C52" s="177"/>
      <c r="D52" s="177"/>
      <c r="E52" s="177"/>
      <c r="F52" s="177"/>
      <c r="G52" s="202"/>
      <c r="H52" s="203"/>
      <c r="I52" s="167" t="s">
        <v>21</v>
      </c>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5"/>
      <c r="AL52" s="13" t="str">
        <f>IF(COUNTA(G52)=1,"〇","×")</f>
        <v>×</v>
      </c>
      <c r="AM52" s="14" t="s">
        <v>22</v>
      </c>
    </row>
    <row r="53" spans="1:39" ht="28.15" customHeight="1" thickBot="1">
      <c r="A53" s="167"/>
      <c r="B53" s="185" t="s">
        <v>184</v>
      </c>
      <c r="C53" s="186"/>
      <c r="D53" s="186"/>
      <c r="E53" s="186"/>
      <c r="F53" s="186"/>
      <c r="G53" s="98"/>
      <c r="H53" s="99"/>
      <c r="I53" s="99"/>
      <c r="J53" s="99"/>
      <c r="K53" s="99"/>
      <c r="L53" s="99"/>
      <c r="M53" s="100"/>
      <c r="N53" s="206" t="s">
        <v>23</v>
      </c>
      <c r="O53" s="207"/>
      <c r="P53" s="208"/>
      <c r="Q53" s="208"/>
      <c r="R53" s="208"/>
      <c r="S53" s="208"/>
      <c r="T53" s="208"/>
      <c r="U53" s="208"/>
      <c r="V53" s="208"/>
      <c r="W53" s="208"/>
      <c r="X53" s="208"/>
      <c r="Y53" s="208"/>
      <c r="Z53" s="208"/>
      <c r="AA53" s="208"/>
      <c r="AB53" s="208"/>
      <c r="AC53" s="208"/>
      <c r="AD53" s="208"/>
      <c r="AE53" s="208"/>
      <c r="AF53" s="208"/>
      <c r="AG53" s="208"/>
      <c r="AH53" s="208"/>
      <c r="AI53" s="208"/>
      <c r="AJ53" s="208"/>
      <c r="AK53" s="209"/>
      <c r="AL53" s="13" t="str">
        <f>IF(COUNTA(G53:M53)=7,"〇","×")</f>
        <v>×</v>
      </c>
      <c r="AM53" s="14" t="s">
        <v>24</v>
      </c>
    </row>
    <row r="54" spans="1:39" ht="28.15" customHeight="1" thickBot="1">
      <c r="A54" s="167"/>
      <c r="B54" s="190" t="s">
        <v>185</v>
      </c>
      <c r="C54" s="191"/>
      <c r="D54" s="191"/>
      <c r="E54" s="191"/>
      <c r="F54" s="192"/>
      <c r="G54" s="193"/>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5"/>
      <c r="AL54" s="6" t="str">
        <f>IF(COUNTA(G54:AK54)&gt;=1,"〇","×")</f>
        <v>×</v>
      </c>
      <c r="AM54" s="14" t="s">
        <v>25</v>
      </c>
    </row>
    <row r="55" spans="1:39" ht="21.5">
      <c r="A55" s="163" t="s">
        <v>34</v>
      </c>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row>
    <row r="56" spans="1:39" ht="21.5">
      <c r="A56" s="63"/>
      <c r="B56" s="63"/>
      <c r="C56" s="64" t="s">
        <v>26</v>
      </c>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row>
  </sheetData>
  <sheetProtection algorithmName="SHA-512" hashValue="F+Bb7OI4xg9g/bq129kqP/l1YqZNiRmE1HNW34J8++5bh0OGsUXAsyJCWzihdsz7C1MUtBlTwvNiSgACvrYwWA==" saltValue="pFVzLy2f7aEkWC0SrYn/Vw==" spinCount="100000" sheet="1" selectLockedCells="1"/>
  <mergeCells count="96">
    <mergeCell ref="E21:O21"/>
    <mergeCell ref="C21:D21"/>
    <mergeCell ref="C22:D23"/>
    <mergeCell ref="C24:D25"/>
    <mergeCell ref="C26:D27"/>
    <mergeCell ref="E27:O27"/>
    <mergeCell ref="E22:O22"/>
    <mergeCell ref="E23:O23"/>
    <mergeCell ref="E24:O24"/>
    <mergeCell ref="E25:O25"/>
    <mergeCell ref="E26:O26"/>
    <mergeCell ref="C32:O32"/>
    <mergeCell ref="P32:Y32"/>
    <mergeCell ref="Z32:AI32"/>
    <mergeCell ref="E28:O28"/>
    <mergeCell ref="E29:O29"/>
    <mergeCell ref="E30:O30"/>
    <mergeCell ref="E31:O31"/>
    <mergeCell ref="Z29:AI29"/>
    <mergeCell ref="Z30:AI30"/>
    <mergeCell ref="Z31:AI31"/>
    <mergeCell ref="C28:D29"/>
    <mergeCell ref="C30:D31"/>
    <mergeCell ref="Z21:AI21"/>
    <mergeCell ref="Z22:AI22"/>
    <mergeCell ref="Z23:AI23"/>
    <mergeCell ref="Z24:AI24"/>
    <mergeCell ref="Z25:AI25"/>
    <mergeCell ref="P22:Y22"/>
    <mergeCell ref="P21:Y21"/>
    <mergeCell ref="C33:O33"/>
    <mergeCell ref="P23:Y23"/>
    <mergeCell ref="P24:Y24"/>
    <mergeCell ref="P33:AI33"/>
    <mergeCell ref="P25:Y25"/>
    <mergeCell ref="P26:Y26"/>
    <mergeCell ref="P27:Y27"/>
    <mergeCell ref="Z26:AI26"/>
    <mergeCell ref="P28:Y28"/>
    <mergeCell ref="P29:Y29"/>
    <mergeCell ref="P30:Y30"/>
    <mergeCell ref="P31:Y31"/>
    <mergeCell ref="Z27:AI27"/>
    <mergeCell ref="Z28:AI28"/>
    <mergeCell ref="AE2:AK2"/>
    <mergeCell ref="A3:AK5"/>
    <mergeCell ref="AA6:AB7"/>
    <mergeCell ref="AC6:AD7"/>
    <mergeCell ref="AE6:AE7"/>
    <mergeCell ref="AF6:AG7"/>
    <mergeCell ref="AH6:AH7"/>
    <mergeCell ref="AI6:AJ7"/>
    <mergeCell ref="AK6:AK7"/>
    <mergeCell ref="N15:S16"/>
    <mergeCell ref="T15:X16"/>
    <mergeCell ref="Y15:AC16"/>
    <mergeCell ref="AD15:AK16"/>
    <mergeCell ref="N17:S19"/>
    <mergeCell ref="T17:W17"/>
    <mergeCell ref="X17:AK17"/>
    <mergeCell ref="T18:W18"/>
    <mergeCell ref="X18:AK18"/>
    <mergeCell ref="T19:W19"/>
    <mergeCell ref="X19:AK19"/>
    <mergeCell ref="A11:AK11"/>
    <mergeCell ref="N13:S13"/>
    <mergeCell ref="T13:AK13"/>
    <mergeCell ref="N14:S14"/>
    <mergeCell ref="T14:AK14"/>
    <mergeCell ref="N12:S12"/>
    <mergeCell ref="D44:AI44"/>
    <mergeCell ref="B54:F54"/>
    <mergeCell ref="G54:AK54"/>
    <mergeCell ref="C37:AI37"/>
    <mergeCell ref="D38:AI38"/>
    <mergeCell ref="G52:H52"/>
    <mergeCell ref="I52:AK52"/>
    <mergeCell ref="D40:AI40"/>
    <mergeCell ref="D42:AI42"/>
    <mergeCell ref="N53:AK53"/>
    <mergeCell ref="C35:AI35"/>
    <mergeCell ref="A55:AK55"/>
    <mergeCell ref="A47:AK47"/>
    <mergeCell ref="A48:A54"/>
    <mergeCell ref="B48:F48"/>
    <mergeCell ref="K48:AK48"/>
    <mergeCell ref="B49:F49"/>
    <mergeCell ref="J49:AK49"/>
    <mergeCell ref="B50:F50"/>
    <mergeCell ref="G50:X50"/>
    <mergeCell ref="Y50:AK50"/>
    <mergeCell ref="B51:F51"/>
    <mergeCell ref="G51:M51"/>
    <mergeCell ref="N51:AK51"/>
    <mergeCell ref="B52:F52"/>
    <mergeCell ref="B53:F53"/>
  </mergeCells>
  <phoneticPr fontId="2"/>
  <conditionalFormatting sqref="A1:XFD1048576">
    <cfRule type="expression" dxfId="24" priority="1" stopIfTrue="1">
      <formula>CELL("PROTECT",A1)=1</formula>
    </cfRule>
  </conditionalFormatting>
  <dataValidations count="18">
    <dataValidation imeMode="disabled" allowBlank="1" showInputMessage="1" showErrorMessage="1" promptTitle="連絡先メールアドレス" prompt="担当の方とやりとりが可能なメールアドレスを記入してください。_x000a_例）kaigohoken@pref.tochigi.lg.jp_x000a_メールアドレスがない場合は、FAX番号を記入してください。" sqref="X19:AK19" xr:uid="{A29B083A-BFAE-4A26-86A5-519DF20613CD}"/>
    <dataValidation type="textLength" imeMode="halfKatakana" allowBlank="1" showInputMessage="1" showErrorMessage="1" error="入力文字数超過" prompt="左詰めで半角カタカナ30字以内で入力してください。" sqref="G54:AK54" xr:uid="{495D211E-39DE-417D-87A3-CC5A093568E0}">
      <formula1>1</formula1>
      <formula2>30</formula2>
    </dataValidation>
    <dataValidation type="whole" imeMode="disabled" allowBlank="1" showInputMessage="1" showErrorMessage="1" promptTitle="申請月" prompt="申請月を入力してください。" sqref="AF6:AG7" xr:uid="{80D73DCE-BAB5-400E-AF12-54991BFC610F}">
      <formula1>1</formula1>
      <formula2>12</formula2>
    </dataValidation>
    <dataValidation imeMode="on" allowBlank="1" showInputMessage="1" showErrorMessage="1" promptTitle="金融機関名の入力" prompt="略称等は用いず、正式な名称を誤りのないように入力してください。" sqref="G50:X50" xr:uid="{8C65E440-C732-49BF-ADB9-2AEF8E1E0592}"/>
    <dataValidation imeMode="disabled" allowBlank="1" showInputMessage="1" showErrorMessage="1" promptTitle="この申請の御担当の方への連絡先" prompt="担当の方と連絡が取れる電話番号を記入してください。_x000a_例）028-623-3149" sqref="X18:AK18" xr:uid="{800E2A2E-A8EE-4C75-BC77-42E91567B60F}"/>
    <dataValidation imeMode="on" allowBlank="1" showInputMessage="1" showErrorMessage="1" promptTitle="法人における担当者の氏名" prompt="担当者の方の氏名を記入してください。_x000a_例）栃木　次郎" sqref="X17:AK17" xr:uid="{9E717B2F-1FD2-4026-9C17-F1AA2BDF7F97}"/>
    <dataValidation imeMode="on" allowBlank="1" showInputMessage="1" showErrorMessage="1" promptTitle="法人所在地" prompt="法人本部の所在地を正確に入力してください。_x000a_例）宇都宮市塙田1-1-20" sqref="T14:AK14" xr:uid="{4EA220C3-C603-419F-84B2-902204B32D20}"/>
    <dataValidation imeMode="on" allowBlank="1" showInputMessage="1" showErrorMessage="1" promptTitle="法人名称" prompt="法人の【正式名称】を入力してください。_x000a_例）社会福祉法人○○会" sqref="T13:AK13" xr:uid="{F6F4AFE6-35DD-4024-931D-A9A1E21BFFC3}"/>
    <dataValidation imeMode="on" allowBlank="1" showInputMessage="1" showErrorMessage="1" promptTitle="代表者の氏名" prompt="氏名は、法人代表者の氏名を正確に記入してください。（例）栃木　太郎" sqref="AD15:AK16" xr:uid="{A5C8901D-9C77-4068-9294-5A7D7E819BA1}"/>
    <dataValidation imeMode="on" allowBlank="1" showInputMessage="1" showErrorMessage="1" promptTitle="代表者の職名" prompt="代表者職名は、法人における役職名（（例）代表取締役、理事長等）を記入してください。" sqref="T15:X16" xr:uid="{6E3465DD-6343-41A9-8AA2-F2C531A7613F}"/>
    <dataValidation type="whole" imeMode="disabled" allowBlank="1" showInputMessage="1" showErrorMessage="1" promptTitle="申請日" prompt="申請日を入力してください。" sqref="AI6:AJ7" xr:uid="{241FF4B7-B4F9-48BC-8E23-3C3AD8EBD37D}">
      <formula1>1</formula1>
      <formula2>31</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支店番号" prompt="支店番号を1桁ずつ入力してください。" sqref="G49:I49" xr:uid="{6B785ABC-F4A6-411B-8BF6-7A72209B0B48}">
      <formula1>0</formula1>
      <formula2>9</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金融機関コード" prompt="金融機関コードを1桁ずつ入力してください。" sqref="G48:J48" xr:uid="{4DCB5E2A-910B-4693-8F98-0973A501B473}">
      <formula1>0</formula1>
      <formula2>9</formula2>
    </dataValidation>
    <dataValidation imeMode="on" allowBlank="1" showInputMessage="1" showErrorMessage="1" sqref="G51:M51 AD15:AK16 T15:X16 T13:AK14" xr:uid="{8548143B-30EC-4BE8-B72A-B504EEB9008A}"/>
    <dataValidation type="list" imeMode="disabled" allowBlank="1" showInputMessage="1" showErrorMessage="1" sqref="G52:H52" xr:uid="{8606C793-392C-4B1D-91BF-96AC9CDE8B95}">
      <formula1>"1,2"</formula1>
    </dataValidation>
    <dataValidation allowBlank="1" showInputMessage="1" showErrorMessage="1" promptTitle="自動表示" prompt="本ページの黄色セル及び【申立事項】のチェックボックスにいずれもチェック、また、別紙様式１・２・３の黄色セルに必要事項を入力することにより、自動表示されます。" sqref="P22:P31" xr:uid="{E557409B-9D7D-47F2-B0F1-E62E693E3E35}"/>
    <dataValidation type="whole" imeMode="disabled" allowBlank="1" showInputMessage="1" showErrorMessage="1" promptTitle="法人番号" prompt="法人番号を１桁ずつ入力してください。" sqref="T12:AF12" xr:uid="{2584ABF4-C222-4D86-85D0-5466029E67AE}">
      <formula1>0</formula1>
      <formula2>9</formula2>
    </dataValidation>
    <dataValidation type="whole" imeMode="disabled" allowBlank="1" showInputMessage="1" showErrorMessage="1" promptTitle="口座番号" prompt="口座番号を1桁ずつ入力してください。" sqref="G53:M53" xr:uid="{3551B09E-0758-4F2F-9B72-A411D1583D70}">
      <formula1>0</formula1>
      <formula2>9</formula2>
    </dataValidation>
  </dataValidations>
  <pageMargins left="0.9055118110236221" right="0.51181102362204722" top="0.35433070866141736" bottom="0.35433070866141736" header="0.31496062992125984" footer="0.31496062992125984"/>
  <pageSetup paperSize="9" scale="51" fitToWidth="0"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69850</xdr:colOff>
                    <xdr:row>37</xdr:row>
                    <xdr:rowOff>19050</xdr:rowOff>
                  </from>
                  <to>
                    <xdr:col>3</xdr:col>
                    <xdr:colOff>107950</xdr:colOff>
                    <xdr:row>38</xdr:row>
                    <xdr:rowOff>12700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57150</xdr:colOff>
                    <xdr:row>39</xdr:row>
                    <xdr:rowOff>12700</xdr:rowOff>
                  </from>
                  <to>
                    <xdr:col>3</xdr:col>
                    <xdr:colOff>120650</xdr:colOff>
                    <xdr:row>40</xdr:row>
                    <xdr:rowOff>12700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57150</xdr:colOff>
                    <xdr:row>40</xdr:row>
                    <xdr:rowOff>57150</xdr:rowOff>
                  </from>
                  <to>
                    <xdr:col>3</xdr:col>
                    <xdr:colOff>120650</xdr:colOff>
                    <xdr:row>42</xdr:row>
                    <xdr:rowOff>69850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xdr:col>
                    <xdr:colOff>57150</xdr:colOff>
                    <xdr:row>43</xdr:row>
                    <xdr:rowOff>25400</xdr:rowOff>
                  </from>
                  <to>
                    <xdr:col>3</xdr:col>
                    <xdr:colOff>120650</xdr:colOff>
                    <xdr:row>43</xdr:row>
                    <xdr:rowOff>400050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149"/>
  <sheetViews>
    <sheetView tabSelected="1" view="pageBreakPreview" zoomScaleNormal="100" zoomScaleSheetLayoutView="100" workbookViewId="0">
      <selection activeCell="E8" sqref="E8"/>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2"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102" t="s">
        <v>144</v>
      </c>
      <c r="B1" s="81"/>
      <c r="C1" s="81"/>
      <c r="D1" s="65"/>
      <c r="E1" s="65"/>
      <c r="F1" s="65"/>
      <c r="G1" s="146" t="str">
        <f>HYPERLINK("#目次・記入上の注意!A1","目次に戻る")</f>
        <v>目次に戻る</v>
      </c>
      <c r="H1" s="66"/>
      <c r="I1" s="65"/>
    </row>
    <row r="2" spans="1:12">
      <c r="A2" s="68"/>
      <c r="B2" s="257" t="s">
        <v>187</v>
      </c>
      <c r="C2" s="257"/>
      <c r="D2" s="257"/>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f>IF(G4="","",IF(G4=0,"",1))</f>
        <v>1</v>
      </c>
      <c r="B4" s="25" t="s">
        <v>209</v>
      </c>
      <c r="C4" s="24" t="s">
        <v>210</v>
      </c>
      <c r="D4" s="24" t="s">
        <v>62</v>
      </c>
      <c r="E4" s="21">
        <v>50</v>
      </c>
      <c r="F4" s="75">
        <f>IFERROR(_xlfn.XLOOKUP(D4,補助単価!$B$19:$B$28,補助単価!$C$19:$C$28),"")</f>
        <v>8000</v>
      </c>
      <c r="G4" s="76">
        <f>IFERROR(E4*F4,"")</f>
        <v>400000</v>
      </c>
      <c r="H4" s="66" t="str">
        <f t="shared" ref="H4:H35" si="0">B4&amp;D4</f>
        <v>0912345678介護老人福祉施設</v>
      </c>
      <c r="I4" s="65" t="b">
        <f t="shared" ref="I4:I35" si="1">IF(H4="",TRUE,COUNTIF(H:H,H4)=1)</f>
        <v>0</v>
      </c>
      <c r="J4" s="67" t="s">
        <v>118</v>
      </c>
    </row>
    <row r="5" spans="1:12" ht="25" customHeight="1">
      <c r="A5" s="70">
        <f t="shared" ref="A5:A36" si="2">IF(G5="","",IF(G5=0,"",A4+1))</f>
        <v>2</v>
      </c>
      <c r="B5" s="25" t="s">
        <v>209</v>
      </c>
      <c r="C5" s="24" t="s">
        <v>210</v>
      </c>
      <c r="D5" s="24" t="s">
        <v>62</v>
      </c>
      <c r="E5" s="21">
        <v>50</v>
      </c>
      <c r="F5" s="75">
        <f>IFERROR(_xlfn.XLOOKUP(D5,補助単価!$B$19:$B$28,補助単価!$C$19:$C$28),"")</f>
        <v>8000</v>
      </c>
      <c r="G5" s="76">
        <f t="shared" ref="G5:G68" si="3">IFERROR(E5*F5,"")</f>
        <v>400000</v>
      </c>
      <c r="H5" s="66" t="str">
        <f t="shared" si="0"/>
        <v>0912345678介護老人福祉施設</v>
      </c>
      <c r="I5" s="65" t="b">
        <f t="shared" si="1"/>
        <v>0</v>
      </c>
      <c r="J5" s="89" t="s">
        <v>123</v>
      </c>
      <c r="K5" s="89" t="s">
        <v>124</v>
      </c>
      <c r="L5" s="89" t="s">
        <v>125</v>
      </c>
    </row>
    <row r="6" spans="1:12" ht="25" customHeight="1">
      <c r="A6" s="70" t="str">
        <f t="shared" si="2"/>
        <v/>
      </c>
      <c r="B6" s="25"/>
      <c r="C6" s="24"/>
      <c r="D6" s="24"/>
      <c r="E6" s="21"/>
      <c r="F6" s="75" t="str">
        <f>IFERROR(_xlfn.XLOOKUP(D6,補助単価!$B$19:$B$28,補助単価!$C$19:$C$28),"")</f>
        <v/>
      </c>
      <c r="G6" s="76" t="str">
        <f t="shared" si="3"/>
        <v/>
      </c>
      <c r="H6" s="66" t="str">
        <f t="shared" si="0"/>
        <v/>
      </c>
      <c r="I6" s="65" t="b">
        <f t="shared" si="1"/>
        <v>1</v>
      </c>
      <c r="J6" s="87" t="s">
        <v>126</v>
      </c>
      <c r="K6" s="90">
        <f>COUNTIF(G:G,"&gt;0")</f>
        <v>2</v>
      </c>
      <c r="L6" s="89" t="str">
        <f>IFERROR("○","×")</f>
        <v>○</v>
      </c>
    </row>
    <row r="7" spans="1:12" ht="25" customHeight="1">
      <c r="A7" s="70" t="str">
        <f>IF(G7="","",IF(G7=0,"",A6+1))</f>
        <v/>
      </c>
      <c r="B7" s="25"/>
      <c r="C7" s="24"/>
      <c r="D7" s="24"/>
      <c r="E7" s="21"/>
      <c r="F7" s="75" t="str">
        <f>IFERROR(_xlfn.XLOOKUP(D7,補助単価!$B$19:$B$28,補助単価!$C$19:$C$28),"")</f>
        <v/>
      </c>
      <c r="G7" s="76" t="str">
        <f t="shared" si="3"/>
        <v/>
      </c>
      <c r="H7" s="66" t="str">
        <f t="shared" si="0"/>
        <v/>
      </c>
      <c r="I7" s="65" t="b">
        <f t="shared" si="1"/>
        <v>1</v>
      </c>
      <c r="J7" s="87" t="s">
        <v>127</v>
      </c>
      <c r="K7" s="88">
        <f>SUM(G:G)</f>
        <v>800000</v>
      </c>
      <c r="L7" s="89" t="str">
        <f>IFERROR("○","×")</f>
        <v>○</v>
      </c>
    </row>
    <row r="8" spans="1:12" ht="25" customHeight="1">
      <c r="A8" s="70" t="str">
        <f t="shared" si="2"/>
        <v/>
      </c>
      <c r="B8" s="25"/>
      <c r="C8" s="24"/>
      <c r="D8" s="24"/>
      <c r="E8" s="21"/>
      <c r="F8" s="75" t="str">
        <f>IFERROR(_xlfn.XLOOKUP(D8,補助単価!$B$19:$B$28,補助単価!$C$19:$C$28),"")</f>
        <v/>
      </c>
      <c r="G8" s="76" t="str">
        <f t="shared" si="3"/>
        <v/>
      </c>
      <c r="H8" s="66" t="str">
        <f t="shared" si="0"/>
        <v/>
      </c>
      <c r="I8" s="65" t="b">
        <f t="shared" si="1"/>
        <v>1</v>
      </c>
      <c r="J8" s="87" t="s">
        <v>131</v>
      </c>
      <c r="K8" s="87">
        <f>COUNTIF(I:I,"FALSE")</f>
        <v>2</v>
      </c>
      <c r="L8" s="89" t="str">
        <f>IF(K8&gt;0,"×","○")</f>
        <v>×</v>
      </c>
    </row>
    <row r="9" spans="1:12" ht="25" customHeight="1">
      <c r="A9" s="70" t="str">
        <f t="shared" si="2"/>
        <v/>
      </c>
      <c r="B9" s="25"/>
      <c r="C9" s="24"/>
      <c r="D9" s="24"/>
      <c r="E9" s="21"/>
      <c r="F9" s="75" t="str">
        <f>IFERROR(_xlfn.XLOOKUP(D9,補助単価!$B$19:$B$28,補助単価!$C$19:$C$28),"")</f>
        <v/>
      </c>
      <c r="G9" s="76" t="str">
        <f t="shared" si="3"/>
        <v/>
      </c>
      <c r="H9" s="66" t="str">
        <f t="shared" si="0"/>
        <v/>
      </c>
      <c r="I9" s="65" t="b">
        <f t="shared" si="1"/>
        <v>1</v>
      </c>
      <c r="J9" s="91" t="s">
        <v>132</v>
      </c>
      <c r="K9" s="89" t="str">
        <f>IF(AND(COUNTA(B:B)-1=COUNTA(C:C),COUNTA(B:B)-1=COUNTA(D:D),COUNTA(B:B)-1=COUNTA(E:E)),"無","有")</f>
        <v>有</v>
      </c>
      <c r="L9" s="89" t="str">
        <f>IF(K9="無","○","×")</f>
        <v>×</v>
      </c>
    </row>
    <row r="10" spans="1:12" ht="25" customHeight="1">
      <c r="A10" s="70" t="str">
        <f t="shared" si="2"/>
        <v/>
      </c>
      <c r="B10" s="25"/>
      <c r="C10" s="24"/>
      <c r="D10" s="24"/>
      <c r="E10" s="21"/>
      <c r="F10" s="75" t="str">
        <f>IFERROR(_xlfn.XLOOKUP(D10,補助単価!$B$19:$B$28,補助単価!$C$19:$C$28),"")</f>
        <v/>
      </c>
      <c r="G10" s="76" t="str">
        <f t="shared" si="3"/>
        <v/>
      </c>
      <c r="H10" s="66" t="str">
        <f t="shared" si="0"/>
        <v/>
      </c>
      <c r="I10" s="65" t="b">
        <f t="shared" si="1"/>
        <v>1</v>
      </c>
      <c r="J10" s="91" t="s">
        <v>160</v>
      </c>
      <c r="K10" s="106" t="str">
        <f>IF(AND(COUNTIF(D:D,"")=COUNTIF(F:F,"")),"無","有")</f>
        <v>有</v>
      </c>
      <c r="L10" s="89" t="str">
        <f>IF(K10="有","×","○")</f>
        <v>×</v>
      </c>
    </row>
    <row r="11" spans="1:12" ht="25" customHeight="1">
      <c r="A11" s="70" t="str">
        <f t="shared" si="2"/>
        <v/>
      </c>
      <c r="B11" s="25"/>
      <c r="C11" s="24"/>
      <c r="D11" s="24"/>
      <c r="E11" s="21"/>
      <c r="F11" s="75" t="str">
        <f>IFERROR(_xlfn.XLOOKUP(D11,補助単価!$B$19:$B$28,補助単価!$C$19:$C$28),"")</f>
        <v/>
      </c>
      <c r="G11" s="76" t="str">
        <f t="shared" si="3"/>
        <v/>
      </c>
      <c r="H11" s="66" t="str">
        <f t="shared" si="0"/>
        <v/>
      </c>
      <c r="I11" s="65" t="b">
        <f t="shared" si="1"/>
        <v>1</v>
      </c>
      <c r="J11" s="258" t="s">
        <v>164</v>
      </c>
      <c r="K11" s="259"/>
      <c r="L11" s="89" t="str">
        <f>IF(COUNTIF(L6:L10,"×")&gt;0,"×","○")</f>
        <v>×</v>
      </c>
    </row>
    <row r="12" spans="1:12" ht="25" customHeight="1">
      <c r="A12" s="70" t="str">
        <f t="shared" si="2"/>
        <v/>
      </c>
      <c r="B12" s="25"/>
      <c r="C12" s="24" t="s">
        <v>211</v>
      </c>
      <c r="D12" s="24" t="s">
        <v>49</v>
      </c>
      <c r="E12" s="21"/>
      <c r="F12" s="75" t="str">
        <f>IFERROR(_xlfn.XLOOKUP(D12,補助単価!$B$19:$B$28,補助単価!$C$19:$C$28),"")</f>
        <v/>
      </c>
      <c r="G12" s="76" t="str">
        <f t="shared" si="3"/>
        <v/>
      </c>
      <c r="H12" s="66" t="str">
        <f t="shared" si="0"/>
        <v>訪問介護</v>
      </c>
      <c r="I12" s="65" t="b">
        <f t="shared" si="1"/>
        <v>1</v>
      </c>
    </row>
    <row r="13" spans="1:12" ht="25" customHeight="1">
      <c r="A13" s="70" t="str">
        <f t="shared" si="2"/>
        <v/>
      </c>
      <c r="B13" s="25"/>
      <c r="C13" s="24"/>
      <c r="D13" s="24"/>
      <c r="E13" s="21"/>
      <c r="F13" s="75" t="str">
        <f>IFERROR(_xlfn.XLOOKUP(D13,補助単価!$B$19:$B$28,補助単価!$C$19:$C$28),"")</f>
        <v/>
      </c>
      <c r="G13" s="76" t="str">
        <f t="shared" si="3"/>
        <v/>
      </c>
      <c r="H13" s="66" t="str">
        <f t="shared" si="0"/>
        <v/>
      </c>
      <c r="I13" s="65" t="b">
        <f t="shared" si="1"/>
        <v>1</v>
      </c>
    </row>
    <row r="14" spans="1:12" ht="25" customHeight="1">
      <c r="A14" s="70" t="str">
        <f t="shared" si="2"/>
        <v/>
      </c>
      <c r="B14" s="25"/>
      <c r="C14" s="24"/>
      <c r="D14" s="24"/>
      <c r="E14" s="21"/>
      <c r="F14" s="75" t="str">
        <f>IFERROR(_xlfn.XLOOKUP(D14,補助単価!$B$19:$B$28,補助単価!$C$19:$C$28),"")</f>
        <v/>
      </c>
      <c r="G14" s="76" t="str">
        <f t="shared" si="3"/>
        <v/>
      </c>
      <c r="H14" s="66" t="str">
        <f t="shared" si="0"/>
        <v/>
      </c>
      <c r="I14" s="65" t="b">
        <f t="shared" si="1"/>
        <v>1</v>
      </c>
    </row>
    <row r="15" spans="1:12" ht="25" customHeight="1">
      <c r="A15" s="70" t="str">
        <f t="shared" si="2"/>
        <v/>
      </c>
      <c r="B15" s="25"/>
      <c r="C15" s="24"/>
      <c r="D15" s="24"/>
      <c r="E15" s="21"/>
      <c r="F15" s="75" t="str">
        <f>IFERROR(_xlfn.XLOOKUP(D15,補助単価!$B$19:$B$28,補助単価!$C$19:$C$28),"")</f>
        <v/>
      </c>
      <c r="G15" s="76" t="str">
        <f t="shared" si="3"/>
        <v/>
      </c>
      <c r="H15" s="66" t="str">
        <f t="shared" si="0"/>
        <v/>
      </c>
      <c r="I15" s="65" t="b">
        <f t="shared" si="1"/>
        <v>1</v>
      </c>
    </row>
    <row r="16" spans="1:12" ht="25" customHeight="1">
      <c r="A16" s="70" t="str">
        <f t="shared" si="2"/>
        <v/>
      </c>
      <c r="B16" s="25"/>
      <c r="C16" s="24"/>
      <c r="D16" s="24"/>
      <c r="E16" s="21"/>
      <c r="F16" s="75" t="str">
        <f>IFERROR(_xlfn.XLOOKUP(D16,補助単価!$B$19:$B$28,補助単価!$C$19:$C$28),"")</f>
        <v/>
      </c>
      <c r="G16" s="76" t="str">
        <f t="shared" si="3"/>
        <v/>
      </c>
      <c r="H16" s="66" t="str">
        <f t="shared" si="0"/>
        <v/>
      </c>
      <c r="I16" s="65" t="b">
        <f t="shared" si="1"/>
        <v>1</v>
      </c>
    </row>
    <row r="17" spans="1:9" ht="25" customHeight="1">
      <c r="A17" s="70" t="str">
        <f t="shared" si="2"/>
        <v/>
      </c>
      <c r="B17" s="25"/>
      <c r="C17" s="24"/>
      <c r="D17" s="24"/>
      <c r="E17" s="21"/>
      <c r="F17" s="75" t="str">
        <f>IFERROR(_xlfn.XLOOKUP(D17,補助単価!$B$19:$B$28,補助単価!$C$19:$C$28),"")</f>
        <v/>
      </c>
      <c r="G17" s="76" t="str">
        <f t="shared" si="3"/>
        <v/>
      </c>
      <c r="H17" s="66" t="str">
        <f t="shared" si="0"/>
        <v/>
      </c>
      <c r="I17" s="65" t="b">
        <f t="shared" si="1"/>
        <v>1</v>
      </c>
    </row>
    <row r="18" spans="1:9" ht="25" customHeight="1">
      <c r="A18" s="70" t="str">
        <f t="shared" si="2"/>
        <v/>
      </c>
      <c r="B18" s="25"/>
      <c r="C18" s="24"/>
      <c r="D18" s="24"/>
      <c r="E18" s="21"/>
      <c r="F18" s="75" t="str">
        <f>IFERROR(_xlfn.XLOOKUP(D18,補助単価!$B$19:$B$28,補助単価!$C$19:$C$28),"")</f>
        <v/>
      </c>
      <c r="G18" s="76" t="str">
        <f t="shared" si="3"/>
        <v/>
      </c>
      <c r="H18" s="66" t="str">
        <f t="shared" si="0"/>
        <v/>
      </c>
      <c r="I18" s="65" t="b">
        <f t="shared" si="1"/>
        <v>1</v>
      </c>
    </row>
    <row r="19" spans="1:9" ht="25" customHeight="1">
      <c r="A19" s="70" t="str">
        <f t="shared" si="2"/>
        <v/>
      </c>
      <c r="B19" s="25"/>
      <c r="C19" s="24"/>
      <c r="D19" s="24"/>
      <c r="E19" s="21"/>
      <c r="F19" s="75" t="str">
        <f>IFERROR(_xlfn.XLOOKUP(D19,補助単価!$B$19:$B$28,補助単価!$C$19:$C$28),"")</f>
        <v/>
      </c>
      <c r="G19" s="76" t="str">
        <f t="shared" si="3"/>
        <v/>
      </c>
      <c r="H19" s="66" t="str">
        <f t="shared" si="0"/>
        <v/>
      </c>
      <c r="I19" s="65" t="b">
        <f t="shared" si="1"/>
        <v>1</v>
      </c>
    </row>
    <row r="20" spans="1:9" ht="25" customHeight="1">
      <c r="A20" s="70" t="str">
        <f t="shared" si="2"/>
        <v/>
      </c>
      <c r="B20" s="25"/>
      <c r="C20" s="24"/>
      <c r="D20" s="24"/>
      <c r="E20" s="21"/>
      <c r="F20" s="75" t="str">
        <f>IFERROR(_xlfn.XLOOKUP(D20,補助単価!$B$19:$B$28,補助単価!$C$19:$C$28),"")</f>
        <v/>
      </c>
      <c r="G20" s="76" t="str">
        <f t="shared" si="3"/>
        <v/>
      </c>
      <c r="H20" s="66" t="str">
        <f t="shared" si="0"/>
        <v/>
      </c>
      <c r="I20" s="65" t="b">
        <f t="shared" si="1"/>
        <v>1</v>
      </c>
    </row>
    <row r="21" spans="1:9" ht="25" customHeight="1">
      <c r="A21" s="70" t="str">
        <f t="shared" si="2"/>
        <v/>
      </c>
      <c r="B21" s="25"/>
      <c r="C21" s="24"/>
      <c r="D21" s="24"/>
      <c r="E21" s="21"/>
      <c r="F21" s="75" t="str">
        <f>IFERROR(_xlfn.XLOOKUP(D21,補助単価!$B$19:$B$28,補助単価!$C$19:$C$28),"")</f>
        <v/>
      </c>
      <c r="G21" s="76" t="str">
        <f t="shared" si="3"/>
        <v/>
      </c>
      <c r="H21" s="66" t="str">
        <f t="shared" si="0"/>
        <v/>
      </c>
      <c r="I21" s="65" t="b">
        <f t="shared" si="1"/>
        <v>1</v>
      </c>
    </row>
    <row r="22" spans="1:9" ht="25" customHeight="1">
      <c r="A22" s="70" t="str">
        <f t="shared" si="2"/>
        <v/>
      </c>
      <c r="B22" s="25"/>
      <c r="C22" s="24"/>
      <c r="D22" s="24"/>
      <c r="E22" s="21"/>
      <c r="F22" s="75" t="str">
        <f>IFERROR(_xlfn.XLOOKUP(D22,補助単価!$B$19:$B$28,補助単価!$C$19:$C$28),"")</f>
        <v/>
      </c>
      <c r="G22" s="76" t="str">
        <f t="shared" si="3"/>
        <v/>
      </c>
      <c r="H22" s="66" t="str">
        <f t="shared" si="0"/>
        <v/>
      </c>
      <c r="I22" s="65" t="b">
        <f t="shared" si="1"/>
        <v>1</v>
      </c>
    </row>
    <row r="23" spans="1:9" ht="25" customHeight="1">
      <c r="A23" s="70" t="str">
        <f t="shared" si="2"/>
        <v/>
      </c>
      <c r="B23" s="25"/>
      <c r="C23" s="24"/>
      <c r="D23" s="24"/>
      <c r="E23" s="21"/>
      <c r="F23" s="75" t="str">
        <f>IFERROR(_xlfn.XLOOKUP(D23,補助単価!$B$19:$B$28,補助単価!$C$19:$C$28),"")</f>
        <v/>
      </c>
      <c r="G23" s="76" t="str">
        <f t="shared" si="3"/>
        <v/>
      </c>
      <c r="H23" s="66" t="str">
        <f t="shared" si="0"/>
        <v/>
      </c>
      <c r="I23" s="65" t="b">
        <f t="shared" si="1"/>
        <v>1</v>
      </c>
    </row>
    <row r="24" spans="1:9" ht="25" customHeight="1">
      <c r="A24" s="70" t="str">
        <f t="shared" si="2"/>
        <v/>
      </c>
      <c r="B24" s="25"/>
      <c r="C24" s="24"/>
      <c r="D24" s="24"/>
      <c r="E24" s="21"/>
      <c r="F24" s="75" t="str">
        <f>IFERROR(_xlfn.XLOOKUP(D24,補助単価!$B$19:$B$28,補助単価!$C$19:$C$28),"")</f>
        <v/>
      </c>
      <c r="G24" s="76" t="str">
        <f t="shared" si="3"/>
        <v/>
      </c>
      <c r="H24" s="66" t="str">
        <f t="shared" si="0"/>
        <v/>
      </c>
      <c r="I24" s="65" t="b">
        <f t="shared" si="1"/>
        <v>1</v>
      </c>
    </row>
    <row r="25" spans="1:9" ht="25" customHeight="1">
      <c r="A25" s="70" t="str">
        <f t="shared" si="2"/>
        <v/>
      </c>
      <c r="B25" s="25"/>
      <c r="C25" s="24"/>
      <c r="D25" s="24"/>
      <c r="E25" s="21"/>
      <c r="F25" s="75" t="str">
        <f>IFERROR(_xlfn.XLOOKUP(D25,補助単価!$B$19:$B$28,補助単価!$C$19:$C$28),"")</f>
        <v/>
      </c>
      <c r="G25" s="76" t="str">
        <f t="shared" si="3"/>
        <v/>
      </c>
      <c r="H25" s="66" t="str">
        <f t="shared" si="0"/>
        <v/>
      </c>
      <c r="I25" s="65" t="b">
        <f t="shared" si="1"/>
        <v>1</v>
      </c>
    </row>
    <row r="26" spans="1:9" ht="25" customHeight="1">
      <c r="A26" s="70" t="str">
        <f t="shared" si="2"/>
        <v/>
      </c>
      <c r="B26" s="25"/>
      <c r="C26" s="24"/>
      <c r="D26" s="24"/>
      <c r="E26" s="21"/>
      <c r="F26" s="75" t="str">
        <f>IFERROR(_xlfn.XLOOKUP(D26,補助単価!$B$19:$B$28,補助単価!$C$19:$C$28),"")</f>
        <v/>
      </c>
      <c r="G26" s="76" t="str">
        <f t="shared" si="3"/>
        <v/>
      </c>
      <c r="H26" s="66" t="str">
        <f t="shared" si="0"/>
        <v/>
      </c>
      <c r="I26" s="65" t="b">
        <f t="shared" si="1"/>
        <v>1</v>
      </c>
    </row>
    <row r="27" spans="1:9" ht="25" customHeight="1">
      <c r="A27" s="70" t="str">
        <f t="shared" si="2"/>
        <v/>
      </c>
      <c r="B27" s="25"/>
      <c r="C27" s="24"/>
      <c r="D27" s="24"/>
      <c r="E27" s="21"/>
      <c r="F27" s="75" t="str">
        <f>IFERROR(_xlfn.XLOOKUP(D27,補助単価!$B$19:$B$28,補助単価!$C$19:$C$28),"")</f>
        <v/>
      </c>
      <c r="G27" s="76" t="str">
        <f t="shared" si="3"/>
        <v/>
      </c>
      <c r="H27" s="66" t="str">
        <f t="shared" si="0"/>
        <v/>
      </c>
      <c r="I27" s="65" t="b">
        <f t="shared" si="1"/>
        <v>1</v>
      </c>
    </row>
    <row r="28" spans="1:9" ht="25" customHeight="1">
      <c r="A28" s="70" t="str">
        <f t="shared" si="2"/>
        <v/>
      </c>
      <c r="B28" s="25"/>
      <c r="C28" s="24"/>
      <c r="D28" s="24"/>
      <c r="E28" s="21"/>
      <c r="F28" s="75" t="str">
        <f>IFERROR(_xlfn.XLOOKUP(D28,補助単価!$B$19:$B$28,補助単価!$C$19:$C$28),"")</f>
        <v/>
      </c>
      <c r="G28" s="76" t="str">
        <f t="shared" si="3"/>
        <v/>
      </c>
      <c r="H28" s="66" t="str">
        <f t="shared" si="0"/>
        <v/>
      </c>
      <c r="I28" s="65" t="b">
        <f t="shared" si="1"/>
        <v>1</v>
      </c>
    </row>
    <row r="29" spans="1:9" ht="25" customHeight="1">
      <c r="A29" s="70" t="str">
        <f t="shared" si="2"/>
        <v/>
      </c>
      <c r="B29" s="25"/>
      <c r="C29" s="24"/>
      <c r="D29" s="24"/>
      <c r="E29" s="21"/>
      <c r="F29" s="75" t="str">
        <f>IFERROR(_xlfn.XLOOKUP(D29,補助単価!$B$19:$B$28,補助単価!$C$19:$C$28),"")</f>
        <v/>
      </c>
      <c r="G29" s="76" t="str">
        <f t="shared" si="3"/>
        <v/>
      </c>
      <c r="H29" s="66" t="str">
        <f t="shared" si="0"/>
        <v/>
      </c>
      <c r="I29" s="65" t="b">
        <f t="shared" si="1"/>
        <v>1</v>
      </c>
    </row>
    <row r="30" spans="1:9" ht="25" customHeight="1">
      <c r="A30" s="70" t="str">
        <f t="shared" si="2"/>
        <v/>
      </c>
      <c r="B30" s="25"/>
      <c r="C30" s="24"/>
      <c r="D30" s="24"/>
      <c r="E30" s="21"/>
      <c r="F30" s="75" t="str">
        <f>IFERROR(_xlfn.XLOOKUP(D30,補助単価!$B$19:$B$28,補助単価!$C$19:$C$28),"")</f>
        <v/>
      </c>
      <c r="G30" s="76" t="str">
        <f t="shared" si="3"/>
        <v/>
      </c>
      <c r="H30" s="66" t="str">
        <f t="shared" si="0"/>
        <v/>
      </c>
      <c r="I30" s="65" t="b">
        <f t="shared" si="1"/>
        <v>1</v>
      </c>
    </row>
    <row r="31" spans="1:9" ht="25" customHeight="1">
      <c r="A31" s="70" t="str">
        <f t="shared" si="2"/>
        <v/>
      </c>
      <c r="B31" s="25"/>
      <c r="C31" s="24"/>
      <c r="D31" s="24"/>
      <c r="E31" s="21"/>
      <c r="F31" s="75" t="str">
        <f>IFERROR(_xlfn.XLOOKUP(D31,補助単価!$B$19:$B$28,補助単価!$C$19:$C$28),"")</f>
        <v/>
      </c>
      <c r="G31" s="76" t="str">
        <f t="shared" si="3"/>
        <v/>
      </c>
      <c r="H31" s="66" t="str">
        <f t="shared" si="0"/>
        <v/>
      </c>
      <c r="I31" s="65" t="b">
        <f t="shared" si="1"/>
        <v>1</v>
      </c>
    </row>
    <row r="32" spans="1:9" ht="25" customHeight="1">
      <c r="A32" s="70" t="str">
        <f t="shared" si="2"/>
        <v/>
      </c>
      <c r="B32" s="25"/>
      <c r="C32" s="24"/>
      <c r="D32" s="24"/>
      <c r="E32" s="21"/>
      <c r="F32" s="75" t="str">
        <f>IFERROR(_xlfn.XLOOKUP(D32,補助単価!$B$19:$B$28,補助単価!$C$19:$C$28),"")</f>
        <v/>
      </c>
      <c r="G32" s="76" t="str">
        <f t="shared" si="3"/>
        <v/>
      </c>
      <c r="H32" s="66" t="str">
        <f t="shared" si="0"/>
        <v/>
      </c>
      <c r="I32" s="65" t="b">
        <f t="shared" si="1"/>
        <v>1</v>
      </c>
    </row>
    <row r="33" spans="1:9" ht="25" customHeight="1">
      <c r="A33" s="70" t="str">
        <f t="shared" si="2"/>
        <v/>
      </c>
      <c r="B33" s="25"/>
      <c r="C33" s="24"/>
      <c r="D33" s="24"/>
      <c r="E33" s="21"/>
      <c r="F33" s="75" t="str">
        <f>IFERROR(_xlfn.XLOOKUP(D33,補助単価!$B$19:$B$28,補助単価!$C$19:$C$28),"")</f>
        <v/>
      </c>
      <c r="G33" s="76" t="str">
        <f t="shared" si="3"/>
        <v/>
      </c>
      <c r="H33" s="66" t="str">
        <f t="shared" si="0"/>
        <v/>
      </c>
      <c r="I33" s="65" t="b">
        <f t="shared" si="1"/>
        <v>1</v>
      </c>
    </row>
    <row r="34" spans="1:9" ht="25" customHeight="1">
      <c r="A34" s="70" t="str">
        <f t="shared" si="2"/>
        <v/>
      </c>
      <c r="B34" s="25"/>
      <c r="C34" s="24"/>
      <c r="D34" s="24"/>
      <c r="E34" s="21"/>
      <c r="F34" s="75" t="str">
        <f>IFERROR(_xlfn.XLOOKUP(D34,補助単価!$B$19:$B$28,補助単価!$C$19:$C$28),"")</f>
        <v/>
      </c>
      <c r="G34" s="76" t="str">
        <f t="shared" si="3"/>
        <v/>
      </c>
      <c r="H34" s="66" t="str">
        <f t="shared" si="0"/>
        <v/>
      </c>
      <c r="I34" s="65" t="b">
        <f t="shared" si="1"/>
        <v>1</v>
      </c>
    </row>
    <row r="35" spans="1:9" ht="25" customHeight="1">
      <c r="A35" s="70" t="str">
        <f t="shared" si="2"/>
        <v/>
      </c>
      <c r="B35" s="25"/>
      <c r="C35" s="24"/>
      <c r="D35" s="24"/>
      <c r="E35" s="21"/>
      <c r="F35" s="75" t="str">
        <f>IFERROR(_xlfn.XLOOKUP(D35,補助単価!$B$19:$B$28,補助単価!$C$19:$C$28),"")</f>
        <v/>
      </c>
      <c r="G35" s="76" t="str">
        <f t="shared" si="3"/>
        <v/>
      </c>
      <c r="H35" s="66" t="str">
        <f t="shared" si="0"/>
        <v/>
      </c>
      <c r="I35" s="65" t="b">
        <f t="shared" si="1"/>
        <v>1</v>
      </c>
    </row>
    <row r="36" spans="1:9" ht="25" customHeight="1">
      <c r="A36" s="70" t="str">
        <f t="shared" si="2"/>
        <v/>
      </c>
      <c r="B36" s="25"/>
      <c r="C36" s="24"/>
      <c r="D36" s="24"/>
      <c r="E36" s="21"/>
      <c r="F36" s="75" t="str">
        <f>IFERROR(_xlfn.XLOOKUP(D36,補助単価!$B$19:$B$28,補助単価!$C$19:$C$28),"")</f>
        <v/>
      </c>
      <c r="G36" s="76" t="str">
        <f t="shared" si="3"/>
        <v/>
      </c>
      <c r="H36" s="66" t="str">
        <f t="shared" ref="H36:H67" si="4">B36&amp;D36</f>
        <v/>
      </c>
      <c r="I36" s="65" t="b">
        <f t="shared" ref="I36:I67" si="5">IF(H36="",TRUE,COUNTIF(H:H,H36)=1)</f>
        <v>1</v>
      </c>
    </row>
    <row r="37" spans="1:9" ht="25" customHeight="1">
      <c r="A37" s="70" t="str">
        <f t="shared" ref="A37:A68" si="6">IF(G37="","",IF(G37=0,"",A36+1))</f>
        <v/>
      </c>
      <c r="B37" s="25"/>
      <c r="C37" s="24"/>
      <c r="D37" s="24"/>
      <c r="E37" s="21"/>
      <c r="F37" s="75" t="str">
        <f>IFERROR(_xlfn.XLOOKUP(D37,補助単価!$B$19:$B$28,補助単価!$C$19:$C$28),"")</f>
        <v/>
      </c>
      <c r="G37" s="76" t="str">
        <f t="shared" si="3"/>
        <v/>
      </c>
      <c r="H37" s="66" t="str">
        <f t="shared" si="4"/>
        <v/>
      </c>
      <c r="I37" s="65" t="b">
        <f t="shared" si="5"/>
        <v>1</v>
      </c>
    </row>
    <row r="38" spans="1:9" ht="25" customHeight="1">
      <c r="A38" s="70" t="str">
        <f t="shared" si="6"/>
        <v/>
      </c>
      <c r="B38" s="25"/>
      <c r="C38" s="24"/>
      <c r="D38" s="24"/>
      <c r="E38" s="21"/>
      <c r="F38" s="75" t="str">
        <f>IFERROR(_xlfn.XLOOKUP(D38,補助単価!$B$19:$B$28,補助単価!$C$19:$C$28),"")</f>
        <v/>
      </c>
      <c r="G38" s="76" t="str">
        <f t="shared" si="3"/>
        <v/>
      </c>
      <c r="H38" s="66" t="str">
        <f t="shared" si="4"/>
        <v/>
      </c>
      <c r="I38" s="65" t="b">
        <f t="shared" si="5"/>
        <v>1</v>
      </c>
    </row>
    <row r="39" spans="1:9" ht="25" customHeight="1">
      <c r="A39" s="70" t="str">
        <f t="shared" si="6"/>
        <v/>
      </c>
      <c r="B39" s="25"/>
      <c r="C39" s="24"/>
      <c r="D39" s="24"/>
      <c r="E39" s="21"/>
      <c r="F39" s="75" t="str">
        <f>IFERROR(_xlfn.XLOOKUP(D39,補助単価!$B$19:$B$28,補助単価!$C$19:$C$28),"")</f>
        <v/>
      </c>
      <c r="G39" s="76" t="str">
        <f t="shared" si="3"/>
        <v/>
      </c>
      <c r="H39" s="66" t="str">
        <f t="shared" si="4"/>
        <v/>
      </c>
      <c r="I39" s="65" t="b">
        <f t="shared" si="5"/>
        <v>1</v>
      </c>
    </row>
    <row r="40" spans="1:9" ht="25" customHeight="1">
      <c r="A40" s="70" t="str">
        <f t="shared" si="6"/>
        <v/>
      </c>
      <c r="B40" s="25"/>
      <c r="C40" s="24"/>
      <c r="D40" s="24"/>
      <c r="E40" s="21"/>
      <c r="F40" s="75" t="str">
        <f>IFERROR(_xlfn.XLOOKUP(D40,補助単価!$B$19:$B$28,補助単価!$C$19:$C$28),"")</f>
        <v/>
      </c>
      <c r="G40" s="76" t="str">
        <f t="shared" si="3"/>
        <v/>
      </c>
      <c r="H40" s="66" t="str">
        <f t="shared" si="4"/>
        <v/>
      </c>
      <c r="I40" s="65" t="b">
        <f t="shared" si="5"/>
        <v>1</v>
      </c>
    </row>
    <row r="41" spans="1:9" ht="25" customHeight="1">
      <c r="A41" s="70" t="str">
        <f t="shared" si="6"/>
        <v/>
      </c>
      <c r="B41" s="25"/>
      <c r="C41" s="24"/>
      <c r="D41" s="24"/>
      <c r="E41" s="21"/>
      <c r="F41" s="75" t="str">
        <f>IFERROR(_xlfn.XLOOKUP(D41,補助単価!$B$19:$B$28,補助単価!$C$19:$C$28),"")</f>
        <v/>
      </c>
      <c r="G41" s="76" t="str">
        <f t="shared" si="3"/>
        <v/>
      </c>
      <c r="H41" s="66" t="str">
        <f t="shared" si="4"/>
        <v/>
      </c>
      <c r="I41" s="65" t="b">
        <f t="shared" si="5"/>
        <v>1</v>
      </c>
    </row>
    <row r="42" spans="1:9" ht="25" customHeight="1">
      <c r="A42" s="70" t="str">
        <f t="shared" si="6"/>
        <v/>
      </c>
      <c r="B42" s="25"/>
      <c r="C42" s="24"/>
      <c r="D42" s="24"/>
      <c r="E42" s="21"/>
      <c r="F42" s="75" t="str">
        <f>IFERROR(_xlfn.XLOOKUP(D42,補助単価!$B$19:$B$28,補助単価!$C$19:$C$28),"")</f>
        <v/>
      </c>
      <c r="G42" s="76" t="str">
        <f t="shared" si="3"/>
        <v/>
      </c>
      <c r="H42" s="66" t="str">
        <f t="shared" si="4"/>
        <v/>
      </c>
      <c r="I42" s="65" t="b">
        <f t="shared" si="5"/>
        <v>1</v>
      </c>
    </row>
    <row r="43" spans="1:9" ht="25" customHeight="1">
      <c r="A43" s="70" t="str">
        <f t="shared" si="6"/>
        <v/>
      </c>
      <c r="B43" s="25"/>
      <c r="C43" s="24"/>
      <c r="D43" s="24"/>
      <c r="E43" s="21"/>
      <c r="F43" s="75" t="str">
        <f>IFERROR(_xlfn.XLOOKUP(D43,補助単価!$B$19:$B$28,補助単価!$C$19:$C$28),"")</f>
        <v/>
      </c>
      <c r="G43" s="76" t="str">
        <f t="shared" si="3"/>
        <v/>
      </c>
      <c r="H43" s="66" t="str">
        <f t="shared" si="4"/>
        <v/>
      </c>
      <c r="I43" s="65" t="b">
        <f t="shared" si="5"/>
        <v>1</v>
      </c>
    </row>
    <row r="44" spans="1:9" ht="25" customHeight="1">
      <c r="A44" s="70" t="str">
        <f t="shared" si="6"/>
        <v/>
      </c>
      <c r="B44" s="25"/>
      <c r="C44" s="24"/>
      <c r="D44" s="24"/>
      <c r="E44" s="21"/>
      <c r="F44" s="75" t="str">
        <f>IFERROR(_xlfn.XLOOKUP(D44,補助単価!$B$19:$B$28,補助単価!$C$19:$C$28),"")</f>
        <v/>
      </c>
      <c r="G44" s="76" t="str">
        <f t="shared" si="3"/>
        <v/>
      </c>
      <c r="H44" s="66" t="str">
        <f t="shared" si="4"/>
        <v/>
      </c>
      <c r="I44" s="65" t="b">
        <f t="shared" si="5"/>
        <v>1</v>
      </c>
    </row>
    <row r="45" spans="1:9" ht="25" customHeight="1">
      <c r="A45" s="70" t="str">
        <f t="shared" si="6"/>
        <v/>
      </c>
      <c r="B45" s="25"/>
      <c r="C45" s="24"/>
      <c r="D45" s="24"/>
      <c r="E45" s="21"/>
      <c r="F45" s="75" t="str">
        <f>IFERROR(_xlfn.XLOOKUP(D45,補助単価!$B$19:$B$28,補助単価!$C$19:$C$28),"")</f>
        <v/>
      </c>
      <c r="G45" s="76" t="str">
        <f t="shared" si="3"/>
        <v/>
      </c>
      <c r="H45" s="66" t="str">
        <f t="shared" si="4"/>
        <v/>
      </c>
      <c r="I45" s="65" t="b">
        <f t="shared" si="5"/>
        <v>1</v>
      </c>
    </row>
    <row r="46" spans="1:9" ht="25" customHeight="1">
      <c r="A46" s="70" t="str">
        <f t="shared" si="6"/>
        <v/>
      </c>
      <c r="B46" s="25"/>
      <c r="C46" s="24"/>
      <c r="D46" s="24"/>
      <c r="E46" s="21"/>
      <c r="F46" s="75" t="str">
        <f>IFERROR(_xlfn.XLOOKUP(D46,補助単価!$B$19:$B$28,補助単価!$C$19:$C$28),"")</f>
        <v/>
      </c>
      <c r="G46" s="76" t="str">
        <f t="shared" si="3"/>
        <v/>
      </c>
      <c r="H46" s="66" t="str">
        <f t="shared" si="4"/>
        <v/>
      </c>
      <c r="I46" s="65" t="b">
        <f t="shared" si="5"/>
        <v>1</v>
      </c>
    </row>
    <row r="47" spans="1:9" ht="25" customHeight="1">
      <c r="A47" s="70" t="str">
        <f t="shared" si="6"/>
        <v/>
      </c>
      <c r="B47" s="25"/>
      <c r="C47" s="24"/>
      <c r="D47" s="24"/>
      <c r="E47" s="21"/>
      <c r="F47" s="75" t="str">
        <f>IFERROR(_xlfn.XLOOKUP(D47,補助単価!$B$19:$B$28,補助単価!$C$19:$C$28),"")</f>
        <v/>
      </c>
      <c r="G47" s="76" t="str">
        <f t="shared" si="3"/>
        <v/>
      </c>
      <c r="H47" s="66" t="str">
        <f t="shared" si="4"/>
        <v/>
      </c>
      <c r="I47" s="65" t="b">
        <f t="shared" si="5"/>
        <v>1</v>
      </c>
    </row>
    <row r="48" spans="1:9" ht="25" customHeight="1">
      <c r="A48" s="70" t="str">
        <f t="shared" si="6"/>
        <v/>
      </c>
      <c r="B48" s="25"/>
      <c r="C48" s="24"/>
      <c r="D48" s="24"/>
      <c r="E48" s="21"/>
      <c r="F48" s="75" t="str">
        <f>IFERROR(_xlfn.XLOOKUP(D48,補助単価!$B$19:$B$28,補助単価!$C$19:$C$28),"")</f>
        <v/>
      </c>
      <c r="G48" s="76" t="str">
        <f t="shared" si="3"/>
        <v/>
      </c>
      <c r="H48" s="66" t="str">
        <f t="shared" si="4"/>
        <v/>
      </c>
      <c r="I48" s="65" t="b">
        <f t="shared" si="5"/>
        <v>1</v>
      </c>
    </row>
    <row r="49" spans="1:9" ht="25" customHeight="1">
      <c r="A49" s="70" t="str">
        <f t="shared" si="6"/>
        <v/>
      </c>
      <c r="B49" s="25"/>
      <c r="C49" s="24"/>
      <c r="D49" s="24"/>
      <c r="E49" s="21"/>
      <c r="F49" s="75" t="str">
        <f>IFERROR(_xlfn.XLOOKUP(D49,補助単価!$B$19:$B$28,補助単価!$C$19:$C$28),"")</f>
        <v/>
      </c>
      <c r="G49" s="76" t="str">
        <f t="shared" si="3"/>
        <v/>
      </c>
      <c r="H49" s="66" t="str">
        <f t="shared" si="4"/>
        <v/>
      </c>
      <c r="I49" s="65" t="b">
        <f t="shared" si="5"/>
        <v>1</v>
      </c>
    </row>
    <row r="50" spans="1:9" ht="25" customHeight="1">
      <c r="A50" s="70" t="str">
        <f t="shared" si="6"/>
        <v/>
      </c>
      <c r="B50" s="25"/>
      <c r="C50" s="24"/>
      <c r="D50" s="24"/>
      <c r="E50" s="21"/>
      <c r="F50" s="75" t="str">
        <f>IFERROR(_xlfn.XLOOKUP(D50,補助単価!$B$19:$B$28,補助単価!$C$19:$C$28),"")</f>
        <v/>
      </c>
      <c r="G50" s="76" t="str">
        <f t="shared" si="3"/>
        <v/>
      </c>
      <c r="H50" s="66" t="str">
        <f t="shared" si="4"/>
        <v/>
      </c>
      <c r="I50" s="65" t="b">
        <f t="shared" si="5"/>
        <v>1</v>
      </c>
    </row>
    <row r="51" spans="1:9" ht="25" customHeight="1">
      <c r="A51" s="70" t="str">
        <f t="shared" si="6"/>
        <v/>
      </c>
      <c r="B51" s="25"/>
      <c r="C51" s="24"/>
      <c r="D51" s="24"/>
      <c r="E51" s="21"/>
      <c r="F51" s="75" t="str">
        <f>IFERROR(_xlfn.XLOOKUP(D51,補助単価!$B$19:$B$28,補助単価!$C$19:$C$28),"")</f>
        <v/>
      </c>
      <c r="G51" s="76" t="str">
        <f t="shared" si="3"/>
        <v/>
      </c>
      <c r="H51" s="66" t="str">
        <f t="shared" si="4"/>
        <v/>
      </c>
      <c r="I51" s="65" t="b">
        <f t="shared" si="5"/>
        <v>1</v>
      </c>
    </row>
    <row r="52" spans="1:9" ht="25" customHeight="1">
      <c r="A52" s="70" t="str">
        <f t="shared" si="6"/>
        <v/>
      </c>
      <c r="B52" s="25"/>
      <c r="C52" s="24"/>
      <c r="D52" s="24"/>
      <c r="E52" s="21"/>
      <c r="F52" s="75" t="str">
        <f>IFERROR(_xlfn.XLOOKUP(D52,補助単価!$B$19:$B$28,補助単価!$C$19:$C$28),"")</f>
        <v/>
      </c>
      <c r="G52" s="76" t="str">
        <f t="shared" si="3"/>
        <v/>
      </c>
      <c r="H52" s="66" t="str">
        <f t="shared" si="4"/>
        <v/>
      </c>
      <c r="I52" s="65" t="b">
        <f t="shared" si="5"/>
        <v>1</v>
      </c>
    </row>
    <row r="53" spans="1:9" ht="25" customHeight="1">
      <c r="A53" s="70" t="str">
        <f t="shared" si="6"/>
        <v/>
      </c>
      <c r="B53" s="25"/>
      <c r="C53" s="24"/>
      <c r="D53" s="24"/>
      <c r="E53" s="21"/>
      <c r="F53" s="75" t="str">
        <f>IFERROR(_xlfn.XLOOKUP(D53,補助単価!$B$19:$B$28,補助単価!$C$19:$C$28),"")</f>
        <v/>
      </c>
      <c r="G53" s="76" t="str">
        <f t="shared" si="3"/>
        <v/>
      </c>
      <c r="H53" s="66" t="str">
        <f t="shared" si="4"/>
        <v/>
      </c>
      <c r="I53" s="65" t="b">
        <f t="shared" si="5"/>
        <v>1</v>
      </c>
    </row>
    <row r="54" spans="1:9" ht="25" customHeight="1">
      <c r="A54" s="70" t="str">
        <f t="shared" si="6"/>
        <v/>
      </c>
      <c r="B54" s="25"/>
      <c r="C54" s="24"/>
      <c r="D54" s="24"/>
      <c r="E54" s="21"/>
      <c r="F54" s="75" t="str">
        <f>IFERROR(_xlfn.XLOOKUP(D54,補助単価!$B$19:$B$28,補助単価!$C$19:$C$28),"")</f>
        <v/>
      </c>
      <c r="G54" s="76" t="str">
        <f t="shared" si="3"/>
        <v/>
      </c>
      <c r="H54" s="66" t="str">
        <f t="shared" si="4"/>
        <v/>
      </c>
      <c r="I54" s="65" t="b">
        <f t="shared" si="5"/>
        <v>1</v>
      </c>
    </row>
    <row r="55" spans="1:9" ht="25" customHeight="1">
      <c r="A55" s="70" t="str">
        <f t="shared" si="6"/>
        <v/>
      </c>
      <c r="B55" s="25"/>
      <c r="C55" s="24"/>
      <c r="D55" s="24"/>
      <c r="E55" s="21"/>
      <c r="F55" s="75" t="str">
        <f>IFERROR(_xlfn.XLOOKUP(D55,補助単価!$B$19:$B$28,補助単価!$C$19:$C$28),"")</f>
        <v/>
      </c>
      <c r="G55" s="76" t="str">
        <f t="shared" si="3"/>
        <v/>
      </c>
      <c r="H55" s="66" t="str">
        <f t="shared" si="4"/>
        <v/>
      </c>
      <c r="I55" s="65" t="b">
        <f t="shared" si="5"/>
        <v>1</v>
      </c>
    </row>
    <row r="56" spans="1:9" ht="25" customHeight="1">
      <c r="A56" s="70" t="str">
        <f t="shared" si="6"/>
        <v/>
      </c>
      <c r="B56" s="25"/>
      <c r="C56" s="24"/>
      <c r="D56" s="24"/>
      <c r="E56" s="21"/>
      <c r="F56" s="75" t="str">
        <f>IFERROR(_xlfn.XLOOKUP(D56,補助単価!$B$19:$B$28,補助単価!$C$19:$C$28),"")</f>
        <v/>
      </c>
      <c r="G56" s="76" t="str">
        <f t="shared" si="3"/>
        <v/>
      </c>
      <c r="H56" s="66" t="str">
        <f t="shared" si="4"/>
        <v/>
      </c>
      <c r="I56" s="65" t="b">
        <f t="shared" si="5"/>
        <v>1</v>
      </c>
    </row>
    <row r="57" spans="1:9" ht="25" customHeight="1">
      <c r="A57" s="70" t="str">
        <f t="shared" si="6"/>
        <v/>
      </c>
      <c r="B57" s="25"/>
      <c r="C57" s="24"/>
      <c r="D57" s="24"/>
      <c r="E57" s="21"/>
      <c r="F57" s="75" t="str">
        <f>IFERROR(_xlfn.XLOOKUP(D57,補助単価!$B$19:$B$28,補助単価!$C$19:$C$28),"")</f>
        <v/>
      </c>
      <c r="G57" s="76" t="str">
        <f t="shared" si="3"/>
        <v/>
      </c>
      <c r="H57" s="66" t="str">
        <f t="shared" si="4"/>
        <v/>
      </c>
      <c r="I57" s="65" t="b">
        <f t="shared" si="5"/>
        <v>1</v>
      </c>
    </row>
    <row r="58" spans="1:9" ht="25" customHeight="1">
      <c r="A58" s="70" t="str">
        <f t="shared" si="6"/>
        <v/>
      </c>
      <c r="B58" s="25"/>
      <c r="C58" s="24"/>
      <c r="D58" s="24"/>
      <c r="E58" s="21"/>
      <c r="F58" s="75" t="str">
        <f>IFERROR(_xlfn.XLOOKUP(D58,補助単価!$B$19:$B$28,補助単価!$C$19:$C$28),"")</f>
        <v/>
      </c>
      <c r="G58" s="76" t="str">
        <f t="shared" si="3"/>
        <v/>
      </c>
      <c r="H58" s="66" t="str">
        <f t="shared" si="4"/>
        <v/>
      </c>
      <c r="I58" s="65" t="b">
        <f t="shared" si="5"/>
        <v>1</v>
      </c>
    </row>
    <row r="59" spans="1:9" ht="25" customHeight="1">
      <c r="A59" s="70" t="str">
        <f t="shared" si="6"/>
        <v/>
      </c>
      <c r="B59" s="25"/>
      <c r="C59" s="24"/>
      <c r="D59" s="24"/>
      <c r="E59" s="21"/>
      <c r="F59" s="75" t="str">
        <f>IFERROR(_xlfn.XLOOKUP(D59,補助単価!$B$19:$B$28,補助単価!$C$19:$C$28),"")</f>
        <v/>
      </c>
      <c r="G59" s="76" t="str">
        <f t="shared" si="3"/>
        <v/>
      </c>
      <c r="H59" s="66" t="str">
        <f t="shared" si="4"/>
        <v/>
      </c>
      <c r="I59" s="65" t="b">
        <f t="shared" si="5"/>
        <v>1</v>
      </c>
    </row>
    <row r="60" spans="1:9" ht="25" customHeight="1">
      <c r="A60" s="70" t="str">
        <f t="shared" si="6"/>
        <v/>
      </c>
      <c r="B60" s="25"/>
      <c r="C60" s="24"/>
      <c r="D60" s="24"/>
      <c r="E60" s="21"/>
      <c r="F60" s="75" t="str">
        <f>IFERROR(_xlfn.XLOOKUP(D60,補助単価!$B$19:$B$28,補助単価!$C$19:$C$28),"")</f>
        <v/>
      </c>
      <c r="G60" s="76" t="str">
        <f t="shared" si="3"/>
        <v/>
      </c>
      <c r="H60" s="66" t="str">
        <f t="shared" si="4"/>
        <v/>
      </c>
      <c r="I60" s="65" t="b">
        <f t="shared" si="5"/>
        <v>1</v>
      </c>
    </row>
    <row r="61" spans="1:9" ht="25" customHeight="1">
      <c r="A61" s="70" t="str">
        <f t="shared" si="6"/>
        <v/>
      </c>
      <c r="B61" s="25"/>
      <c r="C61" s="24"/>
      <c r="D61" s="24"/>
      <c r="E61" s="21"/>
      <c r="F61" s="75" t="str">
        <f>IFERROR(_xlfn.XLOOKUP(D61,補助単価!$B$19:$B$28,補助単価!$C$19:$C$28),"")</f>
        <v/>
      </c>
      <c r="G61" s="76" t="str">
        <f t="shared" si="3"/>
        <v/>
      </c>
      <c r="H61" s="66" t="str">
        <f t="shared" si="4"/>
        <v/>
      </c>
      <c r="I61" s="65" t="b">
        <f t="shared" si="5"/>
        <v>1</v>
      </c>
    </row>
    <row r="62" spans="1:9" ht="25" customHeight="1">
      <c r="A62" s="70" t="str">
        <f t="shared" si="6"/>
        <v/>
      </c>
      <c r="B62" s="25"/>
      <c r="C62" s="24"/>
      <c r="D62" s="24"/>
      <c r="E62" s="21"/>
      <c r="F62" s="75" t="str">
        <f>IFERROR(_xlfn.XLOOKUP(D62,補助単価!$B$19:$B$28,補助単価!$C$19:$C$28),"")</f>
        <v/>
      </c>
      <c r="G62" s="76" t="str">
        <f t="shared" si="3"/>
        <v/>
      </c>
      <c r="H62" s="66" t="str">
        <f t="shared" si="4"/>
        <v/>
      </c>
      <c r="I62" s="65" t="b">
        <f t="shared" si="5"/>
        <v>1</v>
      </c>
    </row>
    <row r="63" spans="1:9" ht="25" customHeight="1">
      <c r="A63" s="70" t="str">
        <f t="shared" si="6"/>
        <v/>
      </c>
      <c r="B63" s="25"/>
      <c r="C63" s="24"/>
      <c r="D63" s="24"/>
      <c r="E63" s="21"/>
      <c r="F63" s="75" t="str">
        <f>IFERROR(_xlfn.XLOOKUP(D63,補助単価!$B$19:$B$28,補助単価!$C$19:$C$28),"")</f>
        <v/>
      </c>
      <c r="G63" s="76" t="str">
        <f t="shared" si="3"/>
        <v/>
      </c>
      <c r="H63" s="66" t="str">
        <f t="shared" si="4"/>
        <v/>
      </c>
      <c r="I63" s="65" t="b">
        <f t="shared" si="5"/>
        <v>1</v>
      </c>
    </row>
    <row r="64" spans="1:9" ht="25" customHeight="1">
      <c r="A64" s="70" t="str">
        <f t="shared" si="6"/>
        <v/>
      </c>
      <c r="B64" s="25"/>
      <c r="C64" s="24"/>
      <c r="D64" s="24"/>
      <c r="E64" s="21"/>
      <c r="F64" s="75" t="str">
        <f>IFERROR(_xlfn.XLOOKUP(D64,補助単価!$B$19:$B$28,補助単価!$C$19:$C$28),"")</f>
        <v/>
      </c>
      <c r="G64" s="76" t="str">
        <f t="shared" si="3"/>
        <v/>
      </c>
      <c r="H64" s="66" t="str">
        <f t="shared" si="4"/>
        <v/>
      </c>
      <c r="I64" s="65" t="b">
        <f t="shared" si="5"/>
        <v>1</v>
      </c>
    </row>
    <row r="65" spans="1:9" ht="25" customHeight="1">
      <c r="A65" s="70" t="str">
        <f t="shared" si="6"/>
        <v/>
      </c>
      <c r="B65" s="25"/>
      <c r="C65" s="24"/>
      <c r="D65" s="24"/>
      <c r="E65" s="21"/>
      <c r="F65" s="75" t="str">
        <f>IFERROR(_xlfn.XLOOKUP(D65,補助単価!$B$19:$B$28,補助単価!$C$19:$C$28),"")</f>
        <v/>
      </c>
      <c r="G65" s="76" t="str">
        <f t="shared" si="3"/>
        <v/>
      </c>
      <c r="H65" s="66" t="str">
        <f t="shared" si="4"/>
        <v/>
      </c>
      <c r="I65" s="65" t="b">
        <f t="shared" si="5"/>
        <v>1</v>
      </c>
    </row>
    <row r="66" spans="1:9" ht="25" customHeight="1">
      <c r="A66" s="70" t="str">
        <f t="shared" si="6"/>
        <v/>
      </c>
      <c r="B66" s="25"/>
      <c r="C66" s="24"/>
      <c r="D66" s="24"/>
      <c r="E66" s="21"/>
      <c r="F66" s="75" t="str">
        <f>IFERROR(_xlfn.XLOOKUP(D66,補助単価!$B$19:$B$28,補助単価!$C$19:$C$28),"")</f>
        <v/>
      </c>
      <c r="G66" s="76" t="str">
        <f t="shared" si="3"/>
        <v/>
      </c>
      <c r="H66" s="66" t="str">
        <f t="shared" si="4"/>
        <v/>
      </c>
      <c r="I66" s="65" t="b">
        <f t="shared" si="5"/>
        <v>1</v>
      </c>
    </row>
    <row r="67" spans="1:9" ht="25" customHeight="1">
      <c r="A67" s="70" t="str">
        <f t="shared" si="6"/>
        <v/>
      </c>
      <c r="B67" s="25"/>
      <c r="C67" s="24"/>
      <c r="D67" s="24"/>
      <c r="E67" s="21"/>
      <c r="F67" s="75" t="str">
        <f>IFERROR(_xlfn.XLOOKUP(D67,補助単価!$B$19:$B$28,補助単価!$C$19:$C$28),"")</f>
        <v/>
      </c>
      <c r="G67" s="76" t="str">
        <f t="shared" si="3"/>
        <v/>
      </c>
      <c r="H67" s="66" t="str">
        <f t="shared" si="4"/>
        <v/>
      </c>
      <c r="I67" s="65" t="b">
        <f t="shared" si="5"/>
        <v>1</v>
      </c>
    </row>
    <row r="68" spans="1:9" ht="25" customHeight="1">
      <c r="A68" s="70" t="str">
        <f t="shared" si="6"/>
        <v/>
      </c>
      <c r="B68" s="25"/>
      <c r="C68" s="24"/>
      <c r="D68" s="24"/>
      <c r="E68" s="21"/>
      <c r="F68" s="75" t="str">
        <f>IFERROR(_xlfn.XLOOKUP(D68,補助単価!$B$19:$B$28,補助単価!$C$19:$C$28),"")</f>
        <v/>
      </c>
      <c r="G68" s="76" t="str">
        <f t="shared" si="3"/>
        <v/>
      </c>
      <c r="H68" s="66" t="str">
        <f t="shared" ref="H68:H99" si="7">B68&amp;D68</f>
        <v/>
      </c>
      <c r="I68" s="65" t="b">
        <f t="shared" ref="I68:I99" si="8">IF(H68="",TRUE,COUNTIF(H:H,H68)=1)</f>
        <v>1</v>
      </c>
    </row>
    <row r="69" spans="1:9" ht="25" customHeight="1">
      <c r="A69" s="70" t="str">
        <f t="shared" ref="A69:A100" si="9">IF(G69="","",IF(G69=0,"",A68+1))</f>
        <v/>
      </c>
      <c r="B69" s="25"/>
      <c r="C69" s="24"/>
      <c r="D69" s="24"/>
      <c r="E69" s="21"/>
      <c r="F69" s="75" t="str">
        <f>IFERROR(_xlfn.XLOOKUP(D69,補助単価!$B$19:$B$28,補助単価!$C$19:$C$28),"")</f>
        <v/>
      </c>
      <c r="G69" s="76" t="str">
        <f t="shared" ref="G69:G132" si="10">IFERROR(E69*F69,"")</f>
        <v/>
      </c>
      <c r="H69" s="66" t="str">
        <f t="shared" si="7"/>
        <v/>
      </c>
      <c r="I69" s="65" t="b">
        <f t="shared" si="8"/>
        <v>1</v>
      </c>
    </row>
    <row r="70" spans="1:9" ht="25" customHeight="1">
      <c r="A70" s="70" t="str">
        <f t="shared" si="9"/>
        <v/>
      </c>
      <c r="B70" s="25"/>
      <c r="C70" s="24"/>
      <c r="D70" s="24"/>
      <c r="E70" s="21"/>
      <c r="F70" s="75" t="str">
        <f>IFERROR(_xlfn.XLOOKUP(D70,補助単価!$B$19:$B$28,補助単価!$C$19:$C$28),"")</f>
        <v/>
      </c>
      <c r="G70" s="76" t="str">
        <f t="shared" si="10"/>
        <v/>
      </c>
      <c r="H70" s="66" t="str">
        <f t="shared" si="7"/>
        <v/>
      </c>
      <c r="I70" s="65" t="b">
        <f t="shared" si="8"/>
        <v>1</v>
      </c>
    </row>
    <row r="71" spans="1:9" ht="25" customHeight="1">
      <c r="A71" s="70" t="str">
        <f t="shared" si="9"/>
        <v/>
      </c>
      <c r="B71" s="25"/>
      <c r="C71" s="24"/>
      <c r="D71" s="24"/>
      <c r="E71" s="21"/>
      <c r="F71" s="75" t="str">
        <f>IFERROR(_xlfn.XLOOKUP(D71,補助単価!$B$19:$B$28,補助単価!$C$19:$C$28),"")</f>
        <v/>
      </c>
      <c r="G71" s="76" t="str">
        <f t="shared" si="10"/>
        <v/>
      </c>
      <c r="H71" s="66" t="str">
        <f t="shared" si="7"/>
        <v/>
      </c>
      <c r="I71" s="65" t="b">
        <f t="shared" si="8"/>
        <v>1</v>
      </c>
    </row>
    <row r="72" spans="1:9" ht="25" customHeight="1">
      <c r="A72" s="70" t="str">
        <f t="shared" si="9"/>
        <v/>
      </c>
      <c r="B72" s="25"/>
      <c r="C72" s="24"/>
      <c r="D72" s="24"/>
      <c r="E72" s="21"/>
      <c r="F72" s="75" t="str">
        <f>IFERROR(_xlfn.XLOOKUP(D72,補助単価!$B$19:$B$28,補助単価!$C$19:$C$28),"")</f>
        <v/>
      </c>
      <c r="G72" s="76" t="str">
        <f t="shared" si="10"/>
        <v/>
      </c>
      <c r="H72" s="66" t="str">
        <f t="shared" si="7"/>
        <v/>
      </c>
      <c r="I72" s="65" t="b">
        <f t="shared" si="8"/>
        <v>1</v>
      </c>
    </row>
    <row r="73" spans="1:9" ht="25" customHeight="1">
      <c r="A73" s="70" t="str">
        <f t="shared" si="9"/>
        <v/>
      </c>
      <c r="B73" s="25"/>
      <c r="C73" s="24"/>
      <c r="D73" s="24"/>
      <c r="E73" s="21"/>
      <c r="F73" s="75" t="str">
        <f>IFERROR(_xlfn.XLOOKUP(D73,補助単価!$B$19:$B$28,補助単価!$C$19:$C$28),"")</f>
        <v/>
      </c>
      <c r="G73" s="76" t="str">
        <f t="shared" si="10"/>
        <v/>
      </c>
      <c r="H73" s="66" t="str">
        <f t="shared" si="7"/>
        <v/>
      </c>
      <c r="I73" s="65" t="b">
        <f t="shared" si="8"/>
        <v>1</v>
      </c>
    </row>
    <row r="74" spans="1:9" ht="25" customHeight="1">
      <c r="A74" s="70" t="str">
        <f t="shared" si="9"/>
        <v/>
      </c>
      <c r="B74" s="25"/>
      <c r="C74" s="24"/>
      <c r="D74" s="24"/>
      <c r="E74" s="21"/>
      <c r="F74" s="75" t="str">
        <f>IFERROR(_xlfn.XLOOKUP(D74,補助単価!$B$19:$B$28,補助単価!$C$19:$C$28),"")</f>
        <v/>
      </c>
      <c r="G74" s="76" t="str">
        <f t="shared" si="10"/>
        <v/>
      </c>
      <c r="H74" s="66" t="str">
        <f t="shared" si="7"/>
        <v/>
      </c>
      <c r="I74" s="65" t="b">
        <f t="shared" si="8"/>
        <v>1</v>
      </c>
    </row>
    <row r="75" spans="1:9" ht="25" customHeight="1">
      <c r="A75" s="70" t="str">
        <f t="shared" si="9"/>
        <v/>
      </c>
      <c r="B75" s="25"/>
      <c r="C75" s="24"/>
      <c r="D75" s="24"/>
      <c r="E75" s="21"/>
      <c r="F75" s="75" t="str">
        <f>IFERROR(_xlfn.XLOOKUP(D75,補助単価!$B$19:$B$28,補助単価!$C$19:$C$28),"")</f>
        <v/>
      </c>
      <c r="G75" s="76" t="str">
        <f t="shared" si="10"/>
        <v/>
      </c>
      <c r="H75" s="66" t="str">
        <f t="shared" si="7"/>
        <v/>
      </c>
      <c r="I75" s="65" t="b">
        <f t="shared" si="8"/>
        <v>1</v>
      </c>
    </row>
    <row r="76" spans="1:9" ht="25" customHeight="1">
      <c r="A76" s="70" t="str">
        <f t="shared" si="9"/>
        <v/>
      </c>
      <c r="B76" s="25"/>
      <c r="C76" s="24"/>
      <c r="D76" s="24"/>
      <c r="E76" s="21"/>
      <c r="F76" s="75" t="str">
        <f>IFERROR(_xlfn.XLOOKUP(D76,補助単価!$B$19:$B$28,補助単価!$C$19:$C$28),"")</f>
        <v/>
      </c>
      <c r="G76" s="76" t="str">
        <f t="shared" si="10"/>
        <v/>
      </c>
      <c r="H76" s="66" t="str">
        <f t="shared" si="7"/>
        <v/>
      </c>
      <c r="I76" s="65" t="b">
        <f t="shared" si="8"/>
        <v>1</v>
      </c>
    </row>
    <row r="77" spans="1:9" ht="25" customHeight="1">
      <c r="A77" s="70" t="str">
        <f t="shared" si="9"/>
        <v/>
      </c>
      <c r="B77" s="25"/>
      <c r="C77" s="24"/>
      <c r="D77" s="24"/>
      <c r="E77" s="21"/>
      <c r="F77" s="75" t="str">
        <f>IFERROR(_xlfn.XLOOKUP(D77,補助単価!$B$19:$B$28,補助単価!$C$19:$C$28),"")</f>
        <v/>
      </c>
      <c r="G77" s="76" t="str">
        <f t="shared" si="10"/>
        <v/>
      </c>
      <c r="H77" s="66" t="str">
        <f t="shared" si="7"/>
        <v/>
      </c>
      <c r="I77" s="65" t="b">
        <f t="shared" si="8"/>
        <v>1</v>
      </c>
    </row>
    <row r="78" spans="1:9" ht="25" customHeight="1">
      <c r="A78" s="70" t="str">
        <f t="shared" si="9"/>
        <v/>
      </c>
      <c r="B78" s="25"/>
      <c r="C78" s="24"/>
      <c r="D78" s="24"/>
      <c r="E78" s="21"/>
      <c r="F78" s="75" t="str">
        <f>IFERROR(_xlfn.XLOOKUP(D78,補助単価!$B$19:$B$28,補助単価!$C$19:$C$28),"")</f>
        <v/>
      </c>
      <c r="G78" s="76" t="str">
        <f t="shared" si="10"/>
        <v/>
      </c>
      <c r="H78" s="66" t="str">
        <f t="shared" si="7"/>
        <v/>
      </c>
      <c r="I78" s="65" t="b">
        <f t="shared" si="8"/>
        <v>1</v>
      </c>
    </row>
    <row r="79" spans="1:9" ht="25" customHeight="1">
      <c r="A79" s="70" t="str">
        <f t="shared" si="9"/>
        <v/>
      </c>
      <c r="B79" s="25"/>
      <c r="C79" s="24"/>
      <c r="D79" s="24"/>
      <c r="E79" s="21"/>
      <c r="F79" s="75" t="str">
        <f>IFERROR(_xlfn.XLOOKUP(D79,補助単価!$B$19:$B$28,補助単価!$C$19:$C$28),"")</f>
        <v/>
      </c>
      <c r="G79" s="76" t="str">
        <f t="shared" si="10"/>
        <v/>
      </c>
      <c r="H79" s="66" t="str">
        <f t="shared" si="7"/>
        <v/>
      </c>
      <c r="I79" s="65" t="b">
        <f t="shared" si="8"/>
        <v>1</v>
      </c>
    </row>
    <row r="80" spans="1:9" ht="25" customHeight="1">
      <c r="A80" s="70" t="str">
        <f t="shared" si="9"/>
        <v/>
      </c>
      <c r="B80" s="25"/>
      <c r="C80" s="24"/>
      <c r="D80" s="24"/>
      <c r="E80" s="21"/>
      <c r="F80" s="75" t="str">
        <f>IFERROR(_xlfn.XLOOKUP(D80,補助単価!$B$19:$B$28,補助単価!$C$19:$C$28),"")</f>
        <v/>
      </c>
      <c r="G80" s="76" t="str">
        <f t="shared" si="10"/>
        <v/>
      </c>
      <c r="H80" s="66" t="str">
        <f t="shared" si="7"/>
        <v/>
      </c>
      <c r="I80" s="65" t="b">
        <f t="shared" si="8"/>
        <v>1</v>
      </c>
    </row>
    <row r="81" spans="1:9" ht="25" customHeight="1">
      <c r="A81" s="70" t="str">
        <f t="shared" si="9"/>
        <v/>
      </c>
      <c r="B81" s="25"/>
      <c r="C81" s="24"/>
      <c r="D81" s="24"/>
      <c r="E81" s="21"/>
      <c r="F81" s="75" t="str">
        <f>IFERROR(_xlfn.XLOOKUP(D81,補助単価!$B$19:$B$28,補助単価!$C$19:$C$28),"")</f>
        <v/>
      </c>
      <c r="G81" s="76" t="str">
        <f t="shared" si="10"/>
        <v/>
      </c>
      <c r="H81" s="66" t="str">
        <f t="shared" si="7"/>
        <v/>
      </c>
      <c r="I81" s="65" t="b">
        <f t="shared" si="8"/>
        <v>1</v>
      </c>
    </row>
    <row r="82" spans="1:9" ht="25" customHeight="1">
      <c r="A82" s="70" t="str">
        <f t="shared" si="9"/>
        <v/>
      </c>
      <c r="B82" s="25"/>
      <c r="C82" s="24"/>
      <c r="D82" s="24"/>
      <c r="E82" s="21"/>
      <c r="F82" s="75" t="str">
        <f>IFERROR(_xlfn.XLOOKUP(D82,補助単価!$B$19:$B$28,補助単価!$C$19:$C$28),"")</f>
        <v/>
      </c>
      <c r="G82" s="76" t="str">
        <f t="shared" si="10"/>
        <v/>
      </c>
      <c r="H82" s="66" t="str">
        <f t="shared" si="7"/>
        <v/>
      </c>
      <c r="I82" s="65" t="b">
        <f t="shared" si="8"/>
        <v>1</v>
      </c>
    </row>
    <row r="83" spans="1:9" ht="25" customHeight="1">
      <c r="A83" s="70" t="str">
        <f t="shared" si="9"/>
        <v/>
      </c>
      <c r="B83" s="25"/>
      <c r="C83" s="24"/>
      <c r="D83" s="24"/>
      <c r="E83" s="21"/>
      <c r="F83" s="75" t="str">
        <f>IFERROR(_xlfn.XLOOKUP(D83,補助単価!$B$19:$B$28,補助単価!$C$19:$C$28),"")</f>
        <v/>
      </c>
      <c r="G83" s="76" t="str">
        <f t="shared" si="10"/>
        <v/>
      </c>
      <c r="H83" s="66" t="str">
        <f t="shared" si="7"/>
        <v/>
      </c>
      <c r="I83" s="65" t="b">
        <f t="shared" si="8"/>
        <v>1</v>
      </c>
    </row>
    <row r="84" spans="1:9" ht="25" customHeight="1">
      <c r="A84" s="70" t="str">
        <f t="shared" si="9"/>
        <v/>
      </c>
      <c r="B84" s="25"/>
      <c r="C84" s="24"/>
      <c r="D84" s="24"/>
      <c r="E84" s="21"/>
      <c r="F84" s="75" t="str">
        <f>IFERROR(_xlfn.XLOOKUP(D84,補助単価!$B$19:$B$28,補助単価!$C$19:$C$28),"")</f>
        <v/>
      </c>
      <c r="G84" s="76" t="str">
        <f t="shared" si="10"/>
        <v/>
      </c>
      <c r="H84" s="66" t="str">
        <f t="shared" si="7"/>
        <v/>
      </c>
      <c r="I84" s="65" t="b">
        <f t="shared" si="8"/>
        <v>1</v>
      </c>
    </row>
    <row r="85" spans="1:9" ht="25" customHeight="1">
      <c r="A85" s="70" t="str">
        <f t="shared" si="9"/>
        <v/>
      </c>
      <c r="B85" s="25"/>
      <c r="C85" s="24"/>
      <c r="D85" s="24"/>
      <c r="E85" s="21"/>
      <c r="F85" s="75" t="str">
        <f>IFERROR(_xlfn.XLOOKUP(D85,補助単価!$B$19:$B$28,補助単価!$C$19:$C$28),"")</f>
        <v/>
      </c>
      <c r="G85" s="76" t="str">
        <f t="shared" si="10"/>
        <v/>
      </c>
      <c r="H85" s="66" t="str">
        <f t="shared" si="7"/>
        <v/>
      </c>
      <c r="I85" s="65" t="b">
        <f t="shared" si="8"/>
        <v>1</v>
      </c>
    </row>
    <row r="86" spans="1:9" ht="25" customHeight="1">
      <c r="A86" s="70" t="str">
        <f t="shared" si="9"/>
        <v/>
      </c>
      <c r="B86" s="25"/>
      <c r="C86" s="24"/>
      <c r="D86" s="24"/>
      <c r="E86" s="21"/>
      <c r="F86" s="75" t="str">
        <f>IFERROR(_xlfn.XLOOKUP(D86,補助単価!$B$19:$B$28,補助単価!$C$19:$C$28),"")</f>
        <v/>
      </c>
      <c r="G86" s="76" t="str">
        <f t="shared" si="10"/>
        <v/>
      </c>
      <c r="H86" s="66" t="str">
        <f t="shared" si="7"/>
        <v/>
      </c>
      <c r="I86" s="65" t="b">
        <f t="shared" si="8"/>
        <v>1</v>
      </c>
    </row>
    <row r="87" spans="1:9" ht="25" customHeight="1">
      <c r="A87" s="70" t="str">
        <f t="shared" si="9"/>
        <v/>
      </c>
      <c r="B87" s="25"/>
      <c r="C87" s="24"/>
      <c r="D87" s="24"/>
      <c r="E87" s="21"/>
      <c r="F87" s="75" t="str">
        <f>IFERROR(_xlfn.XLOOKUP(D87,補助単価!$B$19:$B$28,補助単価!$C$19:$C$28),"")</f>
        <v/>
      </c>
      <c r="G87" s="76" t="str">
        <f t="shared" si="10"/>
        <v/>
      </c>
      <c r="H87" s="66" t="str">
        <f t="shared" si="7"/>
        <v/>
      </c>
      <c r="I87" s="65" t="b">
        <f t="shared" si="8"/>
        <v>1</v>
      </c>
    </row>
    <row r="88" spans="1:9" ht="25" customHeight="1">
      <c r="A88" s="70" t="str">
        <f t="shared" si="9"/>
        <v/>
      </c>
      <c r="B88" s="25"/>
      <c r="C88" s="24"/>
      <c r="D88" s="24"/>
      <c r="E88" s="21"/>
      <c r="F88" s="75" t="str">
        <f>IFERROR(_xlfn.XLOOKUP(D88,補助単価!$B$19:$B$28,補助単価!$C$19:$C$28),"")</f>
        <v/>
      </c>
      <c r="G88" s="76" t="str">
        <f t="shared" si="10"/>
        <v/>
      </c>
      <c r="H88" s="66" t="str">
        <f t="shared" si="7"/>
        <v/>
      </c>
      <c r="I88" s="65" t="b">
        <f t="shared" si="8"/>
        <v>1</v>
      </c>
    </row>
    <row r="89" spans="1:9" ht="25" customHeight="1">
      <c r="A89" s="70" t="str">
        <f t="shared" si="9"/>
        <v/>
      </c>
      <c r="B89" s="25"/>
      <c r="C89" s="24"/>
      <c r="D89" s="24"/>
      <c r="E89" s="21"/>
      <c r="F89" s="75" t="str">
        <f>IFERROR(_xlfn.XLOOKUP(D89,補助単価!$B$19:$B$28,補助単価!$C$19:$C$28),"")</f>
        <v/>
      </c>
      <c r="G89" s="76" t="str">
        <f t="shared" si="10"/>
        <v/>
      </c>
      <c r="H89" s="66" t="str">
        <f t="shared" si="7"/>
        <v/>
      </c>
      <c r="I89" s="65" t="b">
        <f t="shared" si="8"/>
        <v>1</v>
      </c>
    </row>
    <row r="90" spans="1:9" ht="25" customHeight="1">
      <c r="A90" s="70" t="str">
        <f t="shared" si="9"/>
        <v/>
      </c>
      <c r="B90" s="25"/>
      <c r="C90" s="24"/>
      <c r="D90" s="24"/>
      <c r="E90" s="21"/>
      <c r="F90" s="75" t="str">
        <f>IFERROR(_xlfn.XLOOKUP(D90,補助単価!$B$19:$B$28,補助単価!$C$19:$C$28),"")</f>
        <v/>
      </c>
      <c r="G90" s="76" t="str">
        <f t="shared" si="10"/>
        <v/>
      </c>
      <c r="H90" s="66" t="str">
        <f t="shared" si="7"/>
        <v/>
      </c>
      <c r="I90" s="65" t="b">
        <f t="shared" si="8"/>
        <v>1</v>
      </c>
    </row>
    <row r="91" spans="1:9" ht="25" customHeight="1">
      <c r="A91" s="70" t="str">
        <f t="shared" si="9"/>
        <v/>
      </c>
      <c r="B91" s="25"/>
      <c r="C91" s="24"/>
      <c r="D91" s="24"/>
      <c r="E91" s="21"/>
      <c r="F91" s="75" t="str">
        <f>IFERROR(_xlfn.XLOOKUP(D91,補助単価!$B$19:$B$28,補助単価!$C$19:$C$28),"")</f>
        <v/>
      </c>
      <c r="G91" s="76" t="str">
        <f t="shared" si="10"/>
        <v/>
      </c>
      <c r="H91" s="66" t="str">
        <f t="shared" si="7"/>
        <v/>
      </c>
      <c r="I91" s="65" t="b">
        <f t="shared" si="8"/>
        <v>1</v>
      </c>
    </row>
    <row r="92" spans="1:9" ht="25" customHeight="1">
      <c r="A92" s="70" t="str">
        <f t="shared" si="9"/>
        <v/>
      </c>
      <c r="B92" s="25"/>
      <c r="C92" s="24"/>
      <c r="D92" s="24"/>
      <c r="E92" s="21"/>
      <c r="F92" s="75" t="str">
        <f>IFERROR(_xlfn.XLOOKUP(D92,補助単価!$B$19:$B$28,補助単価!$C$19:$C$28),"")</f>
        <v/>
      </c>
      <c r="G92" s="76" t="str">
        <f t="shared" si="10"/>
        <v/>
      </c>
      <c r="H92" s="66" t="str">
        <f t="shared" si="7"/>
        <v/>
      </c>
      <c r="I92" s="65" t="b">
        <f t="shared" si="8"/>
        <v>1</v>
      </c>
    </row>
    <row r="93" spans="1:9" ht="25" customHeight="1">
      <c r="A93" s="70" t="str">
        <f t="shared" si="9"/>
        <v/>
      </c>
      <c r="B93" s="25"/>
      <c r="C93" s="24"/>
      <c r="D93" s="24"/>
      <c r="E93" s="21"/>
      <c r="F93" s="75" t="str">
        <f>IFERROR(_xlfn.XLOOKUP(D93,補助単価!$B$19:$B$28,補助単価!$C$19:$C$28),"")</f>
        <v/>
      </c>
      <c r="G93" s="76" t="str">
        <f t="shared" si="10"/>
        <v/>
      </c>
      <c r="H93" s="66" t="str">
        <f t="shared" si="7"/>
        <v/>
      </c>
      <c r="I93" s="65" t="b">
        <f t="shared" si="8"/>
        <v>1</v>
      </c>
    </row>
    <row r="94" spans="1:9" ht="25" customHeight="1">
      <c r="A94" s="70" t="str">
        <f t="shared" si="9"/>
        <v/>
      </c>
      <c r="B94" s="25"/>
      <c r="C94" s="24"/>
      <c r="D94" s="24"/>
      <c r="E94" s="21"/>
      <c r="F94" s="75" t="str">
        <f>IFERROR(_xlfn.XLOOKUP(D94,補助単価!$B$19:$B$28,補助単価!$C$19:$C$28),"")</f>
        <v/>
      </c>
      <c r="G94" s="76" t="str">
        <f t="shared" si="10"/>
        <v/>
      </c>
      <c r="H94" s="66" t="str">
        <f t="shared" si="7"/>
        <v/>
      </c>
      <c r="I94" s="65" t="b">
        <f t="shared" si="8"/>
        <v>1</v>
      </c>
    </row>
    <row r="95" spans="1:9" ht="25" customHeight="1">
      <c r="A95" s="70" t="str">
        <f t="shared" si="9"/>
        <v/>
      </c>
      <c r="B95" s="25"/>
      <c r="C95" s="24"/>
      <c r="D95" s="24"/>
      <c r="E95" s="21"/>
      <c r="F95" s="75" t="str">
        <f>IFERROR(_xlfn.XLOOKUP(D95,補助単価!$B$19:$B$28,補助単価!$C$19:$C$28),"")</f>
        <v/>
      </c>
      <c r="G95" s="76" t="str">
        <f t="shared" si="10"/>
        <v/>
      </c>
      <c r="H95" s="66" t="str">
        <f t="shared" si="7"/>
        <v/>
      </c>
      <c r="I95" s="65" t="b">
        <f t="shared" si="8"/>
        <v>1</v>
      </c>
    </row>
    <row r="96" spans="1:9" ht="25" customHeight="1">
      <c r="A96" s="70" t="str">
        <f t="shared" si="9"/>
        <v/>
      </c>
      <c r="B96" s="25"/>
      <c r="C96" s="24"/>
      <c r="D96" s="24"/>
      <c r="E96" s="21"/>
      <c r="F96" s="75" t="str">
        <f>IFERROR(_xlfn.XLOOKUP(D96,補助単価!$B$19:$B$28,補助単価!$C$19:$C$28),"")</f>
        <v/>
      </c>
      <c r="G96" s="76" t="str">
        <f t="shared" si="10"/>
        <v/>
      </c>
      <c r="H96" s="66" t="str">
        <f t="shared" si="7"/>
        <v/>
      </c>
      <c r="I96" s="65" t="b">
        <f t="shared" si="8"/>
        <v>1</v>
      </c>
    </row>
    <row r="97" spans="1:9" ht="25" customHeight="1">
      <c r="A97" s="70" t="str">
        <f t="shared" si="9"/>
        <v/>
      </c>
      <c r="B97" s="25"/>
      <c r="C97" s="24"/>
      <c r="D97" s="24"/>
      <c r="E97" s="21"/>
      <c r="F97" s="75" t="str">
        <f>IFERROR(_xlfn.XLOOKUP(D97,補助単価!$B$19:$B$28,補助単価!$C$19:$C$28),"")</f>
        <v/>
      </c>
      <c r="G97" s="76" t="str">
        <f t="shared" si="10"/>
        <v/>
      </c>
      <c r="H97" s="66" t="str">
        <f t="shared" si="7"/>
        <v/>
      </c>
      <c r="I97" s="65" t="b">
        <f t="shared" si="8"/>
        <v>1</v>
      </c>
    </row>
    <row r="98" spans="1:9" ht="25" customHeight="1">
      <c r="A98" s="70" t="str">
        <f t="shared" si="9"/>
        <v/>
      </c>
      <c r="B98" s="25"/>
      <c r="C98" s="24"/>
      <c r="D98" s="24"/>
      <c r="E98" s="21"/>
      <c r="F98" s="75" t="str">
        <f>IFERROR(_xlfn.XLOOKUP(D98,補助単価!$B$19:$B$28,補助単価!$C$19:$C$28),"")</f>
        <v/>
      </c>
      <c r="G98" s="76" t="str">
        <f t="shared" si="10"/>
        <v/>
      </c>
      <c r="H98" s="66" t="str">
        <f t="shared" si="7"/>
        <v/>
      </c>
      <c r="I98" s="65" t="b">
        <f t="shared" si="8"/>
        <v>1</v>
      </c>
    </row>
    <row r="99" spans="1:9" ht="25" customHeight="1">
      <c r="A99" s="70" t="str">
        <f t="shared" si="9"/>
        <v/>
      </c>
      <c r="B99" s="25"/>
      <c r="C99" s="24"/>
      <c r="D99" s="24"/>
      <c r="E99" s="21"/>
      <c r="F99" s="75" t="str">
        <f>IFERROR(_xlfn.XLOOKUP(D99,補助単価!$B$19:$B$28,補助単価!$C$19:$C$28),"")</f>
        <v/>
      </c>
      <c r="G99" s="76" t="str">
        <f t="shared" si="10"/>
        <v/>
      </c>
      <c r="H99" s="66" t="str">
        <f t="shared" si="7"/>
        <v/>
      </c>
      <c r="I99" s="65" t="b">
        <f t="shared" si="8"/>
        <v>1</v>
      </c>
    </row>
    <row r="100" spans="1:9" ht="25" customHeight="1">
      <c r="A100" s="70" t="str">
        <f t="shared" si="9"/>
        <v/>
      </c>
      <c r="B100" s="25"/>
      <c r="C100" s="24"/>
      <c r="D100" s="24"/>
      <c r="E100" s="21"/>
      <c r="F100" s="75" t="str">
        <f>IFERROR(_xlfn.XLOOKUP(D100,補助単価!$B$19:$B$28,補助単価!$C$19:$C$28),"")</f>
        <v/>
      </c>
      <c r="G100" s="76" t="str">
        <f t="shared" si="10"/>
        <v/>
      </c>
      <c r="H100" s="66" t="str">
        <f t="shared" ref="H100:H131" si="11">B100&amp;D100</f>
        <v/>
      </c>
      <c r="I100" s="65" t="b">
        <f t="shared" ref="I100:I131" si="12">IF(H100="",TRUE,COUNTIF(H:H,H100)=1)</f>
        <v>1</v>
      </c>
    </row>
    <row r="101" spans="1:9" ht="25" customHeight="1">
      <c r="A101" s="70" t="str">
        <f t="shared" ref="A101:A132" si="13">IF(G101="","",IF(G101=0,"",A100+1))</f>
        <v/>
      </c>
      <c r="B101" s="25"/>
      <c r="C101" s="24"/>
      <c r="D101" s="24"/>
      <c r="E101" s="21"/>
      <c r="F101" s="75" t="str">
        <f>IFERROR(_xlfn.XLOOKUP(D101,補助単価!$B$19:$B$28,補助単価!$C$19:$C$28),"")</f>
        <v/>
      </c>
      <c r="G101" s="76" t="str">
        <f t="shared" si="10"/>
        <v/>
      </c>
      <c r="H101" s="66" t="str">
        <f t="shared" si="11"/>
        <v/>
      </c>
      <c r="I101" s="65" t="b">
        <f t="shared" si="12"/>
        <v>1</v>
      </c>
    </row>
    <row r="102" spans="1:9" ht="25" customHeight="1">
      <c r="A102" s="70" t="str">
        <f t="shared" si="13"/>
        <v/>
      </c>
      <c r="B102" s="25"/>
      <c r="C102" s="24"/>
      <c r="D102" s="24"/>
      <c r="E102" s="21"/>
      <c r="F102" s="75" t="str">
        <f>IFERROR(_xlfn.XLOOKUP(D102,補助単価!$B$19:$B$28,補助単価!$C$19:$C$28),"")</f>
        <v/>
      </c>
      <c r="G102" s="76" t="str">
        <f t="shared" si="10"/>
        <v/>
      </c>
      <c r="H102" s="66" t="str">
        <f t="shared" si="11"/>
        <v/>
      </c>
      <c r="I102" s="65" t="b">
        <f t="shared" si="12"/>
        <v>1</v>
      </c>
    </row>
    <row r="103" spans="1:9" ht="25" customHeight="1">
      <c r="A103" s="70" t="str">
        <f t="shared" si="13"/>
        <v/>
      </c>
      <c r="B103" s="25"/>
      <c r="C103" s="24"/>
      <c r="D103" s="24"/>
      <c r="E103" s="21"/>
      <c r="F103" s="75" t="str">
        <f>IFERROR(_xlfn.XLOOKUP(D103,補助単価!$B$19:$B$28,補助単価!$C$19:$C$28),"")</f>
        <v/>
      </c>
      <c r="G103" s="76" t="str">
        <f t="shared" si="10"/>
        <v/>
      </c>
      <c r="H103" s="66" t="str">
        <f t="shared" si="11"/>
        <v/>
      </c>
      <c r="I103" s="65" t="b">
        <f t="shared" si="12"/>
        <v>1</v>
      </c>
    </row>
    <row r="104" spans="1:9" ht="25" customHeight="1">
      <c r="A104" s="70" t="str">
        <f t="shared" si="13"/>
        <v/>
      </c>
      <c r="B104" s="25"/>
      <c r="C104" s="24"/>
      <c r="D104" s="24"/>
      <c r="E104" s="21"/>
      <c r="F104" s="75" t="str">
        <f>IFERROR(_xlfn.XLOOKUP(D104,補助単価!$B$19:$B$28,補助単価!$C$19:$C$28),"")</f>
        <v/>
      </c>
      <c r="G104" s="76" t="str">
        <f t="shared" si="10"/>
        <v/>
      </c>
      <c r="H104" s="66" t="str">
        <f t="shared" si="11"/>
        <v/>
      </c>
      <c r="I104" s="65" t="b">
        <f t="shared" si="12"/>
        <v>1</v>
      </c>
    </row>
    <row r="105" spans="1:9" ht="25" customHeight="1">
      <c r="A105" s="70" t="str">
        <f t="shared" si="13"/>
        <v/>
      </c>
      <c r="B105" s="25"/>
      <c r="C105" s="24"/>
      <c r="D105" s="24"/>
      <c r="E105" s="21"/>
      <c r="F105" s="75" t="str">
        <f>IFERROR(_xlfn.XLOOKUP(D105,補助単価!$B$19:$B$28,補助単価!$C$19:$C$28),"")</f>
        <v/>
      </c>
      <c r="G105" s="76" t="str">
        <f t="shared" si="10"/>
        <v/>
      </c>
      <c r="H105" s="66" t="str">
        <f t="shared" si="11"/>
        <v/>
      </c>
      <c r="I105" s="65" t="b">
        <f t="shared" si="12"/>
        <v>1</v>
      </c>
    </row>
    <row r="106" spans="1:9" ht="25" customHeight="1">
      <c r="A106" s="70" t="str">
        <f t="shared" si="13"/>
        <v/>
      </c>
      <c r="B106" s="25"/>
      <c r="C106" s="24"/>
      <c r="D106" s="24"/>
      <c r="E106" s="21"/>
      <c r="F106" s="75" t="str">
        <f>IFERROR(_xlfn.XLOOKUP(D106,補助単価!$B$19:$B$28,補助単価!$C$19:$C$28),"")</f>
        <v/>
      </c>
      <c r="G106" s="76" t="str">
        <f t="shared" si="10"/>
        <v/>
      </c>
      <c r="H106" s="66" t="str">
        <f t="shared" si="11"/>
        <v/>
      </c>
      <c r="I106" s="65" t="b">
        <f t="shared" si="12"/>
        <v>1</v>
      </c>
    </row>
    <row r="107" spans="1:9" ht="25" customHeight="1">
      <c r="A107" s="70" t="str">
        <f t="shared" si="13"/>
        <v/>
      </c>
      <c r="B107" s="25"/>
      <c r="C107" s="24"/>
      <c r="D107" s="24"/>
      <c r="E107" s="21"/>
      <c r="F107" s="75" t="str">
        <f>IFERROR(_xlfn.XLOOKUP(D107,補助単価!$B$19:$B$28,補助単価!$C$19:$C$28),"")</f>
        <v/>
      </c>
      <c r="G107" s="76" t="str">
        <f t="shared" si="10"/>
        <v/>
      </c>
      <c r="H107" s="66" t="str">
        <f t="shared" si="11"/>
        <v/>
      </c>
      <c r="I107" s="65" t="b">
        <f t="shared" si="12"/>
        <v>1</v>
      </c>
    </row>
    <row r="108" spans="1:9" ht="25" customHeight="1">
      <c r="A108" s="70" t="str">
        <f t="shared" si="13"/>
        <v/>
      </c>
      <c r="B108" s="25"/>
      <c r="C108" s="24"/>
      <c r="D108" s="24"/>
      <c r="E108" s="21"/>
      <c r="F108" s="75" t="str">
        <f>IFERROR(_xlfn.XLOOKUP(D108,補助単価!$B$19:$B$28,補助単価!$C$19:$C$28),"")</f>
        <v/>
      </c>
      <c r="G108" s="76" t="str">
        <f t="shared" si="10"/>
        <v/>
      </c>
      <c r="H108" s="66" t="str">
        <f t="shared" si="11"/>
        <v/>
      </c>
      <c r="I108" s="65" t="b">
        <f t="shared" si="12"/>
        <v>1</v>
      </c>
    </row>
    <row r="109" spans="1:9" ht="25" customHeight="1">
      <c r="A109" s="70" t="str">
        <f t="shared" si="13"/>
        <v/>
      </c>
      <c r="B109" s="25"/>
      <c r="C109" s="24"/>
      <c r="D109" s="24"/>
      <c r="E109" s="21"/>
      <c r="F109" s="75" t="str">
        <f>IFERROR(_xlfn.XLOOKUP(D109,補助単価!$B$19:$B$28,補助単価!$C$19:$C$28),"")</f>
        <v/>
      </c>
      <c r="G109" s="76" t="str">
        <f t="shared" si="10"/>
        <v/>
      </c>
      <c r="H109" s="66" t="str">
        <f t="shared" si="11"/>
        <v/>
      </c>
      <c r="I109" s="65" t="b">
        <f t="shared" si="12"/>
        <v>1</v>
      </c>
    </row>
    <row r="110" spans="1:9" ht="25" customHeight="1">
      <c r="A110" s="70" t="str">
        <f t="shared" si="13"/>
        <v/>
      </c>
      <c r="B110" s="25"/>
      <c r="C110" s="24"/>
      <c r="D110" s="24"/>
      <c r="E110" s="21"/>
      <c r="F110" s="75" t="str">
        <f>IFERROR(_xlfn.XLOOKUP(D110,補助単価!$B$19:$B$28,補助単価!$C$19:$C$28),"")</f>
        <v/>
      </c>
      <c r="G110" s="76" t="str">
        <f t="shared" si="10"/>
        <v/>
      </c>
      <c r="H110" s="66" t="str">
        <f t="shared" si="11"/>
        <v/>
      </c>
      <c r="I110" s="65" t="b">
        <f t="shared" si="12"/>
        <v>1</v>
      </c>
    </row>
    <row r="111" spans="1:9" ht="25" customHeight="1">
      <c r="A111" s="70" t="str">
        <f t="shared" si="13"/>
        <v/>
      </c>
      <c r="B111" s="25"/>
      <c r="C111" s="24"/>
      <c r="D111" s="24"/>
      <c r="E111" s="21"/>
      <c r="F111" s="75" t="str">
        <f>IFERROR(_xlfn.XLOOKUP(D111,補助単価!$B$19:$B$28,補助単価!$C$19:$C$28),"")</f>
        <v/>
      </c>
      <c r="G111" s="76" t="str">
        <f t="shared" si="10"/>
        <v/>
      </c>
      <c r="H111" s="66" t="str">
        <f t="shared" si="11"/>
        <v/>
      </c>
      <c r="I111" s="65" t="b">
        <f t="shared" si="12"/>
        <v>1</v>
      </c>
    </row>
    <row r="112" spans="1:9" ht="25" customHeight="1">
      <c r="A112" s="70" t="str">
        <f t="shared" si="13"/>
        <v/>
      </c>
      <c r="B112" s="25"/>
      <c r="C112" s="24"/>
      <c r="D112" s="24"/>
      <c r="E112" s="21"/>
      <c r="F112" s="75" t="str">
        <f>IFERROR(_xlfn.XLOOKUP(D112,補助単価!$B$19:$B$28,補助単価!$C$19:$C$28),"")</f>
        <v/>
      </c>
      <c r="G112" s="76" t="str">
        <f t="shared" si="10"/>
        <v/>
      </c>
      <c r="H112" s="66" t="str">
        <f t="shared" si="11"/>
        <v/>
      </c>
      <c r="I112" s="65" t="b">
        <f t="shared" si="12"/>
        <v>1</v>
      </c>
    </row>
    <row r="113" spans="1:9" ht="25" customHeight="1">
      <c r="A113" s="70" t="str">
        <f t="shared" si="13"/>
        <v/>
      </c>
      <c r="B113" s="25"/>
      <c r="C113" s="24"/>
      <c r="D113" s="24"/>
      <c r="E113" s="21"/>
      <c r="F113" s="75" t="str">
        <f>IFERROR(_xlfn.XLOOKUP(D113,補助単価!$B$19:$B$28,補助単価!$C$19:$C$28),"")</f>
        <v/>
      </c>
      <c r="G113" s="76" t="str">
        <f t="shared" si="10"/>
        <v/>
      </c>
      <c r="H113" s="66" t="str">
        <f t="shared" si="11"/>
        <v/>
      </c>
      <c r="I113" s="65" t="b">
        <f t="shared" si="12"/>
        <v>1</v>
      </c>
    </row>
    <row r="114" spans="1:9" ht="25" customHeight="1">
      <c r="A114" s="70" t="str">
        <f t="shared" si="13"/>
        <v/>
      </c>
      <c r="B114" s="25"/>
      <c r="C114" s="24"/>
      <c r="D114" s="24"/>
      <c r="E114" s="21"/>
      <c r="F114" s="75" t="str">
        <f>IFERROR(_xlfn.XLOOKUP(D114,補助単価!$B$19:$B$28,補助単価!$C$19:$C$28),"")</f>
        <v/>
      </c>
      <c r="G114" s="76" t="str">
        <f t="shared" si="10"/>
        <v/>
      </c>
      <c r="H114" s="66" t="str">
        <f t="shared" si="11"/>
        <v/>
      </c>
      <c r="I114" s="65" t="b">
        <f t="shared" si="12"/>
        <v>1</v>
      </c>
    </row>
    <row r="115" spans="1:9" ht="25" customHeight="1">
      <c r="A115" s="70" t="str">
        <f t="shared" si="13"/>
        <v/>
      </c>
      <c r="B115" s="25"/>
      <c r="C115" s="24"/>
      <c r="D115" s="24"/>
      <c r="E115" s="21"/>
      <c r="F115" s="75" t="str">
        <f>IFERROR(_xlfn.XLOOKUP(D115,補助単価!$B$19:$B$28,補助単価!$C$19:$C$28),"")</f>
        <v/>
      </c>
      <c r="G115" s="76" t="str">
        <f t="shared" si="10"/>
        <v/>
      </c>
      <c r="H115" s="66" t="str">
        <f t="shared" si="11"/>
        <v/>
      </c>
      <c r="I115" s="65" t="b">
        <f t="shared" si="12"/>
        <v>1</v>
      </c>
    </row>
    <row r="116" spans="1:9" ht="25" customHeight="1">
      <c r="A116" s="70" t="str">
        <f t="shared" si="13"/>
        <v/>
      </c>
      <c r="B116" s="25"/>
      <c r="C116" s="24"/>
      <c r="D116" s="24"/>
      <c r="E116" s="21"/>
      <c r="F116" s="75" t="str">
        <f>IFERROR(_xlfn.XLOOKUP(D116,補助単価!$B$19:$B$28,補助単価!$C$19:$C$28),"")</f>
        <v/>
      </c>
      <c r="G116" s="76" t="str">
        <f t="shared" si="10"/>
        <v/>
      </c>
      <c r="H116" s="66" t="str">
        <f t="shared" si="11"/>
        <v/>
      </c>
      <c r="I116" s="65" t="b">
        <f t="shared" si="12"/>
        <v>1</v>
      </c>
    </row>
    <row r="117" spans="1:9" ht="25" customHeight="1">
      <c r="A117" s="70" t="str">
        <f t="shared" si="13"/>
        <v/>
      </c>
      <c r="B117" s="25"/>
      <c r="C117" s="24"/>
      <c r="D117" s="24"/>
      <c r="E117" s="21"/>
      <c r="F117" s="75" t="str">
        <f>IFERROR(_xlfn.XLOOKUP(D117,補助単価!$B$19:$B$28,補助単価!$C$19:$C$28),"")</f>
        <v/>
      </c>
      <c r="G117" s="76" t="str">
        <f t="shared" si="10"/>
        <v/>
      </c>
      <c r="H117" s="66" t="str">
        <f t="shared" si="11"/>
        <v/>
      </c>
      <c r="I117" s="65" t="b">
        <f t="shared" si="12"/>
        <v>1</v>
      </c>
    </row>
    <row r="118" spans="1:9" ht="25" customHeight="1">
      <c r="A118" s="70" t="str">
        <f t="shared" si="13"/>
        <v/>
      </c>
      <c r="B118" s="25"/>
      <c r="C118" s="24"/>
      <c r="D118" s="24"/>
      <c r="E118" s="21"/>
      <c r="F118" s="75" t="str">
        <f>IFERROR(_xlfn.XLOOKUP(D118,補助単価!$B$19:$B$28,補助単価!$C$19:$C$28),"")</f>
        <v/>
      </c>
      <c r="G118" s="76" t="str">
        <f t="shared" si="10"/>
        <v/>
      </c>
      <c r="H118" s="66" t="str">
        <f t="shared" si="11"/>
        <v/>
      </c>
      <c r="I118" s="65" t="b">
        <f t="shared" si="12"/>
        <v>1</v>
      </c>
    </row>
    <row r="119" spans="1:9" ht="25" customHeight="1">
      <c r="A119" s="70" t="str">
        <f t="shared" si="13"/>
        <v/>
      </c>
      <c r="B119" s="25"/>
      <c r="C119" s="24"/>
      <c r="D119" s="24"/>
      <c r="E119" s="21"/>
      <c r="F119" s="75" t="str">
        <f>IFERROR(_xlfn.XLOOKUP(D119,補助単価!$B$19:$B$28,補助単価!$C$19:$C$28),"")</f>
        <v/>
      </c>
      <c r="G119" s="76" t="str">
        <f t="shared" si="10"/>
        <v/>
      </c>
      <c r="H119" s="66" t="str">
        <f t="shared" si="11"/>
        <v/>
      </c>
      <c r="I119" s="65" t="b">
        <f t="shared" si="12"/>
        <v>1</v>
      </c>
    </row>
    <row r="120" spans="1:9" ht="25" customHeight="1">
      <c r="A120" s="70" t="str">
        <f t="shared" si="13"/>
        <v/>
      </c>
      <c r="B120" s="25"/>
      <c r="C120" s="24"/>
      <c r="D120" s="24"/>
      <c r="E120" s="21"/>
      <c r="F120" s="75" t="str">
        <f>IFERROR(_xlfn.XLOOKUP(D120,補助単価!$B$19:$B$28,補助単価!$C$19:$C$28),"")</f>
        <v/>
      </c>
      <c r="G120" s="76" t="str">
        <f t="shared" si="10"/>
        <v/>
      </c>
      <c r="H120" s="66" t="str">
        <f t="shared" si="11"/>
        <v/>
      </c>
      <c r="I120" s="65" t="b">
        <f t="shared" si="12"/>
        <v>1</v>
      </c>
    </row>
    <row r="121" spans="1:9" ht="25" customHeight="1">
      <c r="A121" s="70" t="str">
        <f t="shared" si="13"/>
        <v/>
      </c>
      <c r="B121" s="25"/>
      <c r="C121" s="24"/>
      <c r="D121" s="24"/>
      <c r="E121" s="21"/>
      <c r="F121" s="75" t="str">
        <f>IFERROR(_xlfn.XLOOKUP(D121,補助単価!$B$19:$B$28,補助単価!$C$19:$C$28),"")</f>
        <v/>
      </c>
      <c r="G121" s="76" t="str">
        <f t="shared" si="10"/>
        <v/>
      </c>
      <c r="H121" s="66" t="str">
        <f t="shared" si="11"/>
        <v/>
      </c>
      <c r="I121" s="65" t="b">
        <f t="shared" si="12"/>
        <v>1</v>
      </c>
    </row>
    <row r="122" spans="1:9" ht="25" customHeight="1">
      <c r="A122" s="70" t="str">
        <f t="shared" si="13"/>
        <v/>
      </c>
      <c r="B122" s="25"/>
      <c r="C122" s="24"/>
      <c r="D122" s="24"/>
      <c r="E122" s="21"/>
      <c r="F122" s="75" t="str">
        <f>IFERROR(_xlfn.XLOOKUP(D122,補助単価!$B$19:$B$28,補助単価!$C$19:$C$28),"")</f>
        <v/>
      </c>
      <c r="G122" s="76" t="str">
        <f t="shared" si="10"/>
        <v/>
      </c>
      <c r="H122" s="66" t="str">
        <f t="shared" si="11"/>
        <v/>
      </c>
      <c r="I122" s="65" t="b">
        <f t="shared" si="12"/>
        <v>1</v>
      </c>
    </row>
    <row r="123" spans="1:9" ht="25" customHeight="1">
      <c r="A123" s="70" t="str">
        <f t="shared" si="13"/>
        <v/>
      </c>
      <c r="B123" s="25"/>
      <c r="C123" s="24"/>
      <c r="D123" s="24"/>
      <c r="E123" s="21"/>
      <c r="F123" s="75" t="str">
        <f>IFERROR(_xlfn.XLOOKUP(D123,補助単価!$B$19:$B$28,補助単価!$C$19:$C$28),"")</f>
        <v/>
      </c>
      <c r="G123" s="76" t="str">
        <f t="shared" si="10"/>
        <v/>
      </c>
      <c r="H123" s="66" t="str">
        <f t="shared" si="11"/>
        <v/>
      </c>
      <c r="I123" s="65" t="b">
        <f t="shared" si="12"/>
        <v>1</v>
      </c>
    </row>
    <row r="124" spans="1:9" ht="25" customHeight="1">
      <c r="A124" s="70" t="str">
        <f t="shared" si="13"/>
        <v/>
      </c>
      <c r="B124" s="25"/>
      <c r="C124" s="24"/>
      <c r="D124" s="24"/>
      <c r="E124" s="21"/>
      <c r="F124" s="75" t="str">
        <f>IFERROR(_xlfn.XLOOKUP(D124,補助単価!$B$19:$B$28,補助単価!$C$19:$C$28),"")</f>
        <v/>
      </c>
      <c r="G124" s="76" t="str">
        <f t="shared" si="10"/>
        <v/>
      </c>
      <c r="H124" s="66" t="str">
        <f t="shared" si="11"/>
        <v/>
      </c>
      <c r="I124" s="65" t="b">
        <f t="shared" si="12"/>
        <v>1</v>
      </c>
    </row>
    <row r="125" spans="1:9" ht="25" customHeight="1">
      <c r="A125" s="70" t="str">
        <f t="shared" si="13"/>
        <v/>
      </c>
      <c r="B125" s="25"/>
      <c r="C125" s="24"/>
      <c r="D125" s="24"/>
      <c r="E125" s="21"/>
      <c r="F125" s="75" t="str">
        <f>IFERROR(_xlfn.XLOOKUP(D125,補助単価!$B$19:$B$28,補助単価!$C$19:$C$28),"")</f>
        <v/>
      </c>
      <c r="G125" s="76" t="str">
        <f t="shared" si="10"/>
        <v/>
      </c>
      <c r="H125" s="66" t="str">
        <f t="shared" si="11"/>
        <v/>
      </c>
      <c r="I125" s="65" t="b">
        <f t="shared" si="12"/>
        <v>1</v>
      </c>
    </row>
    <row r="126" spans="1:9" ht="25" customHeight="1">
      <c r="A126" s="70" t="str">
        <f t="shared" si="13"/>
        <v/>
      </c>
      <c r="B126" s="25"/>
      <c r="C126" s="24"/>
      <c r="D126" s="24"/>
      <c r="E126" s="21"/>
      <c r="F126" s="75" t="str">
        <f>IFERROR(_xlfn.XLOOKUP(D126,補助単価!$B$19:$B$28,補助単価!$C$19:$C$28),"")</f>
        <v/>
      </c>
      <c r="G126" s="76" t="str">
        <f t="shared" si="10"/>
        <v/>
      </c>
      <c r="H126" s="66" t="str">
        <f t="shared" si="11"/>
        <v/>
      </c>
      <c r="I126" s="65" t="b">
        <f t="shared" si="12"/>
        <v>1</v>
      </c>
    </row>
    <row r="127" spans="1:9" ht="25" customHeight="1">
      <c r="A127" s="70" t="str">
        <f t="shared" si="13"/>
        <v/>
      </c>
      <c r="B127" s="25"/>
      <c r="C127" s="24"/>
      <c r="D127" s="24"/>
      <c r="E127" s="21"/>
      <c r="F127" s="75" t="str">
        <f>IFERROR(_xlfn.XLOOKUP(D127,補助単価!$B$19:$B$28,補助単価!$C$19:$C$28),"")</f>
        <v/>
      </c>
      <c r="G127" s="76" t="str">
        <f t="shared" si="10"/>
        <v/>
      </c>
      <c r="H127" s="66" t="str">
        <f t="shared" si="11"/>
        <v/>
      </c>
      <c r="I127" s="65" t="b">
        <f t="shared" si="12"/>
        <v>1</v>
      </c>
    </row>
    <row r="128" spans="1:9" ht="25" customHeight="1">
      <c r="A128" s="70" t="str">
        <f t="shared" si="13"/>
        <v/>
      </c>
      <c r="B128" s="25"/>
      <c r="C128" s="24"/>
      <c r="D128" s="24"/>
      <c r="E128" s="21"/>
      <c r="F128" s="75" t="str">
        <f>IFERROR(_xlfn.XLOOKUP(D128,補助単価!$B$19:$B$28,補助単価!$C$19:$C$28),"")</f>
        <v/>
      </c>
      <c r="G128" s="76" t="str">
        <f t="shared" si="10"/>
        <v/>
      </c>
      <c r="H128" s="66" t="str">
        <f t="shared" si="11"/>
        <v/>
      </c>
      <c r="I128" s="65" t="b">
        <f t="shared" si="12"/>
        <v>1</v>
      </c>
    </row>
    <row r="129" spans="1:9" ht="25" customHeight="1">
      <c r="A129" s="70" t="str">
        <f t="shared" si="13"/>
        <v/>
      </c>
      <c r="B129" s="25"/>
      <c r="C129" s="24"/>
      <c r="D129" s="24"/>
      <c r="E129" s="21"/>
      <c r="F129" s="75" t="str">
        <f>IFERROR(_xlfn.XLOOKUP(D129,補助単価!$B$19:$B$28,補助単価!$C$19:$C$28),"")</f>
        <v/>
      </c>
      <c r="G129" s="76" t="str">
        <f t="shared" si="10"/>
        <v/>
      </c>
      <c r="H129" s="66" t="str">
        <f t="shared" si="11"/>
        <v/>
      </c>
      <c r="I129" s="65" t="b">
        <f t="shared" si="12"/>
        <v>1</v>
      </c>
    </row>
    <row r="130" spans="1:9" ht="25" customHeight="1">
      <c r="A130" s="70" t="str">
        <f t="shared" si="13"/>
        <v/>
      </c>
      <c r="B130" s="25"/>
      <c r="C130" s="24"/>
      <c r="D130" s="24"/>
      <c r="E130" s="21"/>
      <c r="F130" s="75" t="str">
        <f>IFERROR(_xlfn.XLOOKUP(D130,補助単価!$B$19:$B$28,補助単価!$C$19:$C$28),"")</f>
        <v/>
      </c>
      <c r="G130" s="76" t="str">
        <f t="shared" si="10"/>
        <v/>
      </c>
      <c r="H130" s="66" t="str">
        <f t="shared" si="11"/>
        <v/>
      </c>
      <c r="I130" s="65" t="b">
        <f t="shared" si="12"/>
        <v>1</v>
      </c>
    </row>
    <row r="131" spans="1:9" ht="25" customHeight="1">
      <c r="A131" s="70" t="str">
        <f t="shared" si="13"/>
        <v/>
      </c>
      <c r="B131" s="25"/>
      <c r="C131" s="24"/>
      <c r="D131" s="24"/>
      <c r="E131" s="21"/>
      <c r="F131" s="75" t="str">
        <f>IFERROR(_xlfn.XLOOKUP(D131,補助単価!$B$19:$B$28,補助単価!$C$19:$C$28),"")</f>
        <v/>
      </c>
      <c r="G131" s="76" t="str">
        <f t="shared" si="10"/>
        <v/>
      </c>
      <c r="H131" s="66" t="str">
        <f t="shared" si="11"/>
        <v/>
      </c>
      <c r="I131" s="65" t="b">
        <f t="shared" si="12"/>
        <v>1</v>
      </c>
    </row>
    <row r="132" spans="1:9" ht="25" customHeight="1">
      <c r="A132" s="70" t="str">
        <f t="shared" si="13"/>
        <v/>
      </c>
      <c r="B132" s="25"/>
      <c r="C132" s="24"/>
      <c r="D132" s="24"/>
      <c r="E132" s="21"/>
      <c r="F132" s="75" t="str">
        <f>IFERROR(_xlfn.XLOOKUP(D132,補助単価!$B$19:$B$28,補助単価!$C$19:$C$28),"")</f>
        <v/>
      </c>
      <c r="G132" s="76" t="str">
        <f t="shared" si="10"/>
        <v/>
      </c>
      <c r="H132" s="66" t="str">
        <f t="shared" ref="H132:H139" si="14">B132&amp;D132</f>
        <v/>
      </c>
      <c r="I132" s="65" t="b">
        <f t="shared" ref="I132:I149" si="15">IF(H132="",TRUE,COUNTIF(H:H,H132)=1)</f>
        <v>1</v>
      </c>
    </row>
    <row r="133" spans="1:9" ht="25" customHeight="1">
      <c r="A133" s="70" t="str">
        <f t="shared" ref="A133:A139" si="16">IF(G133="","",IF(G133=0,"",A132+1))</f>
        <v/>
      </c>
      <c r="B133" s="25"/>
      <c r="C133" s="24"/>
      <c r="D133" s="24"/>
      <c r="E133" s="21"/>
      <c r="F133" s="75" t="str">
        <f>IFERROR(_xlfn.XLOOKUP(D133,補助単価!$B$19:$B$28,補助単価!$C$19:$C$28),"")</f>
        <v/>
      </c>
      <c r="G133" s="76" t="str">
        <f t="shared" ref="G133:G149" si="17">IFERROR(E133*F133,"")</f>
        <v/>
      </c>
      <c r="H133" s="66" t="str">
        <f t="shared" si="14"/>
        <v/>
      </c>
      <c r="I133" s="65" t="b">
        <f t="shared" si="15"/>
        <v>1</v>
      </c>
    </row>
    <row r="134" spans="1:9" ht="25" customHeight="1">
      <c r="A134" s="70" t="str">
        <f t="shared" si="16"/>
        <v/>
      </c>
      <c r="B134" s="25"/>
      <c r="C134" s="24"/>
      <c r="D134" s="24"/>
      <c r="E134" s="21"/>
      <c r="F134" s="75" t="str">
        <f>IFERROR(_xlfn.XLOOKUP(D134,補助単価!$B$19:$B$28,補助単価!$C$19:$C$28),"")</f>
        <v/>
      </c>
      <c r="G134" s="76" t="str">
        <f t="shared" si="17"/>
        <v/>
      </c>
      <c r="H134" s="66" t="str">
        <f t="shared" si="14"/>
        <v/>
      </c>
      <c r="I134" s="65" t="b">
        <f t="shared" si="15"/>
        <v>1</v>
      </c>
    </row>
    <row r="135" spans="1:9" ht="25" customHeight="1">
      <c r="A135" s="70" t="str">
        <f t="shared" si="16"/>
        <v/>
      </c>
      <c r="B135" s="25"/>
      <c r="C135" s="24"/>
      <c r="D135" s="24"/>
      <c r="E135" s="21"/>
      <c r="F135" s="75" t="str">
        <f>IFERROR(_xlfn.XLOOKUP(D135,補助単価!$B$19:$B$28,補助単価!$C$19:$C$28),"")</f>
        <v/>
      </c>
      <c r="G135" s="76" t="str">
        <f t="shared" si="17"/>
        <v/>
      </c>
      <c r="H135" s="66" t="str">
        <f t="shared" si="14"/>
        <v/>
      </c>
      <c r="I135" s="65" t="b">
        <f t="shared" si="15"/>
        <v>1</v>
      </c>
    </row>
    <row r="136" spans="1:9" ht="25" customHeight="1">
      <c r="A136" s="70" t="str">
        <f t="shared" si="16"/>
        <v/>
      </c>
      <c r="B136" s="25"/>
      <c r="C136" s="24"/>
      <c r="D136" s="24"/>
      <c r="E136" s="21"/>
      <c r="F136" s="75" t="str">
        <f>IFERROR(_xlfn.XLOOKUP(D136,補助単価!$B$19:$B$28,補助単価!$C$19:$C$28),"")</f>
        <v/>
      </c>
      <c r="G136" s="76" t="str">
        <f t="shared" si="17"/>
        <v/>
      </c>
      <c r="H136" s="66" t="str">
        <f t="shared" si="14"/>
        <v/>
      </c>
      <c r="I136" s="65" t="b">
        <f t="shared" si="15"/>
        <v>1</v>
      </c>
    </row>
    <row r="137" spans="1:9" ht="25" customHeight="1">
      <c r="A137" s="70" t="str">
        <f t="shared" si="16"/>
        <v/>
      </c>
      <c r="B137" s="25"/>
      <c r="C137" s="24"/>
      <c r="D137" s="24"/>
      <c r="E137" s="21"/>
      <c r="F137" s="75" t="str">
        <f>IFERROR(_xlfn.XLOOKUP(D137,補助単価!$B$19:$B$28,補助単価!$C$19:$C$28),"")</f>
        <v/>
      </c>
      <c r="G137" s="76" t="str">
        <f t="shared" si="17"/>
        <v/>
      </c>
      <c r="H137" s="66" t="str">
        <f t="shared" si="14"/>
        <v/>
      </c>
      <c r="I137" s="65" t="b">
        <f t="shared" si="15"/>
        <v>1</v>
      </c>
    </row>
    <row r="138" spans="1:9" ht="25" customHeight="1">
      <c r="A138" s="70" t="str">
        <f t="shared" si="16"/>
        <v/>
      </c>
      <c r="B138" s="25"/>
      <c r="C138" s="24"/>
      <c r="D138" s="24"/>
      <c r="E138" s="21"/>
      <c r="F138" s="75" t="str">
        <f>IFERROR(_xlfn.XLOOKUP(D138,補助単価!$B$19:$B$28,補助単価!$C$19:$C$28),"")</f>
        <v/>
      </c>
      <c r="G138" s="76" t="str">
        <f t="shared" si="17"/>
        <v/>
      </c>
      <c r="H138" s="66" t="str">
        <f t="shared" si="14"/>
        <v/>
      </c>
      <c r="I138" s="65" t="b">
        <f t="shared" si="15"/>
        <v>1</v>
      </c>
    </row>
    <row r="139" spans="1:9" ht="25" customHeight="1">
      <c r="A139" s="70" t="str">
        <f t="shared" si="16"/>
        <v/>
      </c>
      <c r="B139" s="25"/>
      <c r="C139" s="24"/>
      <c r="D139" s="24"/>
      <c r="E139" s="21"/>
      <c r="F139" s="75" t="str">
        <f>IFERROR(_xlfn.XLOOKUP(D139,補助単価!$B$19:$B$28,補助単価!$C$19:$C$28),"")</f>
        <v/>
      </c>
      <c r="G139" s="76" t="str">
        <f t="shared" si="17"/>
        <v/>
      </c>
      <c r="H139" s="66" t="str">
        <f t="shared" si="14"/>
        <v/>
      </c>
      <c r="I139" s="65" t="b">
        <f t="shared" si="15"/>
        <v>1</v>
      </c>
    </row>
    <row r="140" spans="1:9" ht="25" customHeight="1">
      <c r="A140" s="70" t="str">
        <f t="shared" ref="A140:A149" si="18">IF(G140="","",IF(G140=0,"",A139+1))</f>
        <v/>
      </c>
      <c r="B140" s="25"/>
      <c r="C140" s="24"/>
      <c r="D140" s="24"/>
      <c r="E140" s="21"/>
      <c r="F140" s="75" t="str">
        <f>IFERROR(_xlfn.XLOOKUP(D140,補助単価!$B$19:$B$28,補助単価!$C$19:$C$28),"")</f>
        <v/>
      </c>
      <c r="G140" s="76" t="str">
        <f t="shared" si="17"/>
        <v/>
      </c>
      <c r="H140" s="66" t="str">
        <f t="shared" ref="H140:H149" si="19">B140&amp;D140</f>
        <v/>
      </c>
      <c r="I140" s="65" t="b">
        <f t="shared" si="15"/>
        <v>1</v>
      </c>
    </row>
    <row r="141" spans="1:9" ht="25" customHeight="1">
      <c r="A141" s="70" t="str">
        <f t="shared" si="18"/>
        <v/>
      </c>
      <c r="B141" s="25"/>
      <c r="C141" s="24"/>
      <c r="D141" s="24"/>
      <c r="E141" s="21"/>
      <c r="F141" s="75" t="str">
        <f>IFERROR(_xlfn.XLOOKUP(D141,補助単価!$B$19:$B$28,補助単価!$C$19:$C$28),"")</f>
        <v/>
      </c>
      <c r="G141" s="76" t="str">
        <f t="shared" si="17"/>
        <v/>
      </c>
      <c r="H141" s="66" t="str">
        <f t="shared" si="19"/>
        <v/>
      </c>
      <c r="I141" s="65" t="b">
        <f t="shared" si="15"/>
        <v>1</v>
      </c>
    </row>
    <row r="142" spans="1:9" ht="25" customHeight="1">
      <c r="A142" s="70" t="str">
        <f t="shared" si="18"/>
        <v/>
      </c>
      <c r="B142" s="25"/>
      <c r="C142" s="24"/>
      <c r="D142" s="24"/>
      <c r="E142" s="21"/>
      <c r="F142" s="75" t="str">
        <f>IFERROR(_xlfn.XLOOKUP(D142,補助単価!$B$19:$B$28,補助単価!$C$19:$C$28),"")</f>
        <v/>
      </c>
      <c r="G142" s="76" t="str">
        <f t="shared" si="17"/>
        <v/>
      </c>
      <c r="H142" s="66" t="str">
        <f t="shared" si="19"/>
        <v/>
      </c>
      <c r="I142" s="65" t="b">
        <f t="shared" si="15"/>
        <v>1</v>
      </c>
    </row>
    <row r="143" spans="1:9" ht="25" customHeight="1">
      <c r="A143" s="70" t="str">
        <f t="shared" si="18"/>
        <v/>
      </c>
      <c r="B143" s="25"/>
      <c r="C143" s="24"/>
      <c r="D143" s="24"/>
      <c r="E143" s="21"/>
      <c r="F143" s="75" t="str">
        <f>IFERROR(_xlfn.XLOOKUP(D143,補助単価!$B$19:$B$28,補助単価!$C$19:$C$28),"")</f>
        <v/>
      </c>
      <c r="G143" s="76" t="str">
        <f t="shared" si="17"/>
        <v/>
      </c>
      <c r="H143" s="66" t="str">
        <f t="shared" si="19"/>
        <v/>
      </c>
      <c r="I143" s="65" t="b">
        <f t="shared" si="15"/>
        <v>1</v>
      </c>
    </row>
    <row r="144" spans="1:9" ht="25" customHeight="1">
      <c r="A144" s="70" t="str">
        <f t="shared" si="18"/>
        <v/>
      </c>
      <c r="B144" s="25"/>
      <c r="C144" s="24"/>
      <c r="D144" s="24"/>
      <c r="E144" s="21"/>
      <c r="F144" s="75" t="str">
        <f>IFERROR(_xlfn.XLOOKUP(D144,補助単価!$B$19:$B$28,補助単価!$C$19:$C$28),"")</f>
        <v/>
      </c>
      <c r="G144" s="76" t="str">
        <f t="shared" si="17"/>
        <v/>
      </c>
      <c r="H144" s="66" t="str">
        <f t="shared" si="19"/>
        <v/>
      </c>
      <c r="I144" s="65" t="b">
        <f t="shared" si="15"/>
        <v>1</v>
      </c>
    </row>
    <row r="145" spans="1:9" ht="25" customHeight="1">
      <c r="A145" s="70" t="str">
        <f t="shared" si="18"/>
        <v/>
      </c>
      <c r="B145" s="25"/>
      <c r="C145" s="24"/>
      <c r="D145" s="24"/>
      <c r="E145" s="21"/>
      <c r="F145" s="75" t="str">
        <f>IFERROR(_xlfn.XLOOKUP(D145,補助単価!$B$19:$B$28,補助単価!$C$19:$C$28),"")</f>
        <v/>
      </c>
      <c r="G145" s="76" t="str">
        <f t="shared" si="17"/>
        <v/>
      </c>
      <c r="H145" s="66" t="str">
        <f t="shared" si="19"/>
        <v/>
      </c>
      <c r="I145" s="65" t="b">
        <f t="shared" si="15"/>
        <v>1</v>
      </c>
    </row>
    <row r="146" spans="1:9" ht="25" customHeight="1">
      <c r="A146" s="70" t="str">
        <f t="shared" si="18"/>
        <v/>
      </c>
      <c r="B146" s="25"/>
      <c r="C146" s="24"/>
      <c r="D146" s="24"/>
      <c r="E146" s="21"/>
      <c r="F146" s="75" t="str">
        <f>IFERROR(_xlfn.XLOOKUP(D146,補助単価!$B$19:$B$28,補助単価!$C$19:$C$28),"")</f>
        <v/>
      </c>
      <c r="G146" s="76" t="str">
        <f t="shared" si="17"/>
        <v/>
      </c>
      <c r="H146" s="66" t="str">
        <f t="shared" si="19"/>
        <v/>
      </c>
      <c r="I146" s="65" t="b">
        <f t="shared" si="15"/>
        <v>1</v>
      </c>
    </row>
    <row r="147" spans="1:9" ht="25" customHeight="1">
      <c r="A147" s="70" t="str">
        <f t="shared" si="18"/>
        <v/>
      </c>
      <c r="B147" s="25"/>
      <c r="C147" s="24"/>
      <c r="D147" s="24"/>
      <c r="E147" s="21"/>
      <c r="F147" s="75" t="str">
        <f>IFERROR(_xlfn.XLOOKUP(D147,補助単価!$B$19:$B$28,補助単価!$C$19:$C$28),"")</f>
        <v/>
      </c>
      <c r="G147" s="76" t="str">
        <f t="shared" si="17"/>
        <v/>
      </c>
      <c r="H147" s="66" t="str">
        <f t="shared" si="19"/>
        <v/>
      </c>
      <c r="I147" s="65" t="b">
        <f t="shared" si="15"/>
        <v>1</v>
      </c>
    </row>
    <row r="148" spans="1:9" ht="25" customHeight="1">
      <c r="A148" s="70" t="str">
        <f t="shared" si="18"/>
        <v/>
      </c>
      <c r="B148" s="25"/>
      <c r="C148" s="24"/>
      <c r="D148" s="24"/>
      <c r="E148" s="21"/>
      <c r="F148" s="75" t="str">
        <f>IFERROR(_xlfn.XLOOKUP(D148,補助単価!$B$19:$B$28,補助単価!$C$19:$C$28),"")</f>
        <v/>
      </c>
      <c r="G148" s="76" t="str">
        <f t="shared" si="17"/>
        <v/>
      </c>
      <c r="H148" s="66" t="str">
        <f t="shared" si="19"/>
        <v/>
      </c>
      <c r="I148" s="65" t="b">
        <f t="shared" si="15"/>
        <v>1</v>
      </c>
    </row>
    <row r="149" spans="1:9" ht="25" customHeight="1">
      <c r="A149" s="70" t="str">
        <f t="shared" si="18"/>
        <v/>
      </c>
      <c r="B149" s="25"/>
      <c r="C149" s="24"/>
      <c r="D149" s="24"/>
      <c r="E149" s="21"/>
      <c r="F149" s="75" t="str">
        <f>IFERROR(_xlfn.XLOOKUP(D149,補助単価!$B$19:$B$28,補助単価!$C$19:$C$28),"")</f>
        <v/>
      </c>
      <c r="G149" s="76" t="str">
        <f t="shared" si="17"/>
        <v/>
      </c>
      <c r="H149" s="66" t="str">
        <f t="shared" si="19"/>
        <v/>
      </c>
      <c r="I149" s="65" t="b">
        <f t="shared" si="15"/>
        <v>1</v>
      </c>
    </row>
  </sheetData>
  <sheetProtection algorithmName="SHA-512" hashValue="XjJduetBZ9y2HAgdhqlG1T4WuueZFjgJD41xKUhKAemi6IzIip8dE8QRfVprFEsnF+ooA9TmBZZsU1qPaGs/qw==" saltValue="n5+tLsOY5u8Ur4OBv6y8pQ==" spinCount="100000" sheet="1" selectLockedCells="1"/>
  <mergeCells count="2">
    <mergeCell ref="B2:D2"/>
    <mergeCell ref="J11:K11"/>
  </mergeCells>
  <phoneticPr fontId="2"/>
  <conditionalFormatting sqref="A3:G149">
    <cfRule type="expression" dxfId="23" priority="1">
      <formula>$I3=FALSE</formula>
    </cfRule>
  </conditionalFormatting>
  <conditionalFormatting sqref="A1:XFD1048576">
    <cfRule type="expression" dxfId="22" priority="3" stopIfTrue="1">
      <formula>CELL("PROTECT",A1)=1</formula>
    </cfRule>
  </conditionalFormatting>
  <dataValidations xWindow="642" yWindow="334" count="5">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C2F2C180-8242-4745-851C-84B47DDC7641}">
      <formula1>AND(LENB(E39:G39)=LEN(E39:G39))</formula1>
    </dataValidation>
    <dataValidation imeMode="on" allowBlank="1" showInputMessage="1" showErrorMessage="1" sqref="C4:C149" xr:uid="{00000000-0002-0000-0200-000000000000}"/>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1D1994F-9C9C-4904-969F-B79BC234C4D9}">
      <formula1>AND(LENB(E4:G4)=LEN(E4:G4))</formula1>
    </dataValidation>
    <dataValidation type="custom" allowBlank="1" showInputMessage="1" showErrorMessage="1" sqref="H4:H149" xr:uid="{00000000-0002-0000-0200-000001000000}">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11B0224B-095A-4BBA-9E73-595BE04DA05D}">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drawing r:id="rId2"/>
  <extLst>
    <ext xmlns:x14="http://schemas.microsoft.com/office/spreadsheetml/2009/9/main" uri="{CCE6A557-97BC-4b89-ADB6-D9C93CAAB3DF}">
      <x14:dataValidations xmlns:xm="http://schemas.microsoft.com/office/excel/2006/main" xWindow="642" yWindow="334" count="1">
        <x14:dataValidation type="list" allowBlank="1" showInputMessage="1" showErrorMessage="1" error="入力するサービス種別が異なります。" xr:uid="{ADB74044-B727-41E6-A5C8-0C871C91FD1F}">
          <x14:formula1>
            <xm:f>補助単価!$B$19:$B$28</xm:f>
          </x14:formula1>
          <xm:sqref>D4:D149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12C6-4DAE-4509-BEBE-59E491D92E81}">
  <sheetPr>
    <pageSetUpPr fitToPage="1"/>
  </sheetPr>
  <dimension ref="A1:L149"/>
  <sheetViews>
    <sheetView view="pageBreakPreview" zoomScale="60" zoomScaleNormal="100" workbookViewId="0">
      <selection sqref="A1:D1"/>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2"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260" t="s">
        <v>207</v>
      </c>
      <c r="B1" s="260"/>
      <c r="C1" s="260"/>
      <c r="D1" s="260"/>
      <c r="E1" s="65"/>
      <c r="F1" s="65"/>
      <c r="G1" s="146" t="str">
        <f>HYPERLINK("#目次・記入上の注意!A1","目次に戻る")</f>
        <v>目次に戻る</v>
      </c>
      <c r="H1" s="66"/>
      <c r="I1" s="65"/>
    </row>
    <row r="2" spans="1:12">
      <c r="A2" s="68"/>
      <c r="B2" s="257" t="s">
        <v>187</v>
      </c>
      <c r="C2" s="257"/>
      <c r="D2" s="257"/>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t="str">
        <f>IF(G4="","",IF(G4=0,"",1))</f>
        <v/>
      </c>
      <c r="B4" s="25"/>
      <c r="C4" s="24"/>
      <c r="D4" s="24"/>
      <c r="E4" s="21"/>
      <c r="F4" s="75" t="str">
        <f>IFERROR(_xlfn.XLOOKUP(D4,補助単価!$B$19:$B$28,補助単価!$D$19:$D$28),"")</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IFERROR(_xlfn.XLOOKUP(D5,補助単価!$B$19:$B$28,補助単価!$D$19:$D$28),"")</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IFERROR(_xlfn.XLOOKUP(D6,補助単価!$B$19:$B$28,補助単価!$D$19:$D$28),"")</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IFERROR(_xlfn.XLOOKUP(D7,補助単価!$B$19:$B$28,補助単価!$D$19:$D$28),"")</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IFERROR(_xlfn.XLOOKUP(D8,補助単価!$B$19:$B$28,補助単価!$D$19:$D$28),"")</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IFERROR(_xlfn.XLOOKUP(D9,補助単価!$B$19:$B$28,補助単価!$D$19:$D$28),"")</f>
        <v/>
      </c>
      <c r="G9" s="76" t="str">
        <f t="shared" si="3"/>
        <v/>
      </c>
      <c r="H9" s="66" t="str">
        <f t="shared" si="0"/>
        <v/>
      </c>
      <c r="I9" s="65" t="b">
        <f t="shared" si="1"/>
        <v>1</v>
      </c>
      <c r="J9" s="91" t="s">
        <v>132</v>
      </c>
      <c r="K9" s="89" t="str">
        <f>IF(AND(COUNTA(B:B)-1=COUNTA(C:C),COUNTA(B:B)-1=COUNTA(D:D),COUNTA(B:B)-1=COUNTA(E:E)),"無","有")</f>
        <v>無</v>
      </c>
      <c r="L9" s="89" t="str">
        <f>IF(K9="無","○","×")</f>
        <v>○</v>
      </c>
    </row>
    <row r="10" spans="1:12" ht="25" customHeight="1">
      <c r="A10" s="70" t="str">
        <f t="shared" si="2"/>
        <v/>
      </c>
      <c r="B10" s="25"/>
      <c r="C10" s="24"/>
      <c r="D10" s="24"/>
      <c r="E10" s="21"/>
      <c r="F10" s="75" t="str">
        <f>IFERROR(_xlfn.XLOOKUP(D10,補助単価!$B$19:$B$28,補助単価!$D$19:$D$28),"")</f>
        <v/>
      </c>
      <c r="G10" s="76" t="str">
        <f t="shared" si="3"/>
        <v/>
      </c>
      <c r="H10" s="66" t="str">
        <f t="shared" si="0"/>
        <v/>
      </c>
      <c r="I10" s="65" t="b">
        <f t="shared" si="1"/>
        <v>1</v>
      </c>
      <c r="J10" s="87" t="s">
        <v>159</v>
      </c>
      <c r="K10" s="89" t="str">
        <f>IF(AND(COUNTIF(D:D,"")=COUNTIF(F:F,"")),"無","有")</f>
        <v>無</v>
      </c>
      <c r="L10" s="89" t="str">
        <f>IF(K10="有","×","○")</f>
        <v>○</v>
      </c>
    </row>
    <row r="11" spans="1:12" ht="25" customHeight="1">
      <c r="A11" s="70" t="str">
        <f t="shared" si="2"/>
        <v/>
      </c>
      <c r="B11" s="25"/>
      <c r="C11" s="24"/>
      <c r="D11" s="24"/>
      <c r="E11" s="21"/>
      <c r="F11" s="75" t="str">
        <f>IFERROR(_xlfn.XLOOKUP(D11,補助単価!$B$19:$B$28,補助単価!$D$19:$D$28),"")</f>
        <v/>
      </c>
      <c r="G11" s="76" t="str">
        <f t="shared" si="3"/>
        <v/>
      </c>
      <c r="H11" s="66" t="str">
        <f t="shared" si="0"/>
        <v/>
      </c>
      <c r="I11" s="65" t="b">
        <f t="shared" si="1"/>
        <v>1</v>
      </c>
      <c r="J11" s="258" t="s">
        <v>164</v>
      </c>
      <c r="K11" s="259"/>
      <c r="L11" s="89" t="str">
        <f>IF(COUNTIF(L6:L10,"×")&gt;0,"×","○")</f>
        <v>○</v>
      </c>
    </row>
    <row r="12" spans="1:12" ht="25" customHeight="1">
      <c r="A12" s="70" t="str">
        <f t="shared" si="2"/>
        <v/>
      </c>
      <c r="B12" s="25"/>
      <c r="C12" s="24"/>
      <c r="D12" s="24"/>
      <c r="E12" s="21"/>
      <c r="F12" s="75" t="str">
        <f>IFERROR(_xlfn.XLOOKUP(D12,補助単価!$B$19:$B$28,補助単価!$D$19:$D$28),"")</f>
        <v/>
      </c>
      <c r="G12" s="76" t="str">
        <f t="shared" si="3"/>
        <v/>
      </c>
      <c r="H12" s="66" t="str">
        <f t="shared" si="0"/>
        <v/>
      </c>
      <c r="I12" s="65" t="b">
        <f t="shared" si="1"/>
        <v>1</v>
      </c>
    </row>
    <row r="13" spans="1:12" ht="25" customHeight="1">
      <c r="A13" s="70" t="str">
        <f t="shared" si="2"/>
        <v/>
      </c>
      <c r="B13" s="25"/>
      <c r="C13" s="24"/>
      <c r="D13" s="24"/>
      <c r="E13" s="21"/>
      <c r="F13" s="75" t="str">
        <f>IFERROR(_xlfn.XLOOKUP(D13,補助単価!$B$19:$B$28,補助単価!$D$19:$D$28),"")</f>
        <v/>
      </c>
      <c r="G13" s="76" t="str">
        <f t="shared" si="3"/>
        <v/>
      </c>
      <c r="H13" s="66" t="str">
        <f t="shared" si="0"/>
        <v/>
      </c>
      <c r="I13" s="65" t="b">
        <f t="shared" si="1"/>
        <v>1</v>
      </c>
    </row>
    <row r="14" spans="1:12" ht="25" customHeight="1">
      <c r="A14" s="70" t="str">
        <f t="shared" si="2"/>
        <v/>
      </c>
      <c r="B14" s="25"/>
      <c r="C14" s="24"/>
      <c r="D14" s="24"/>
      <c r="E14" s="21"/>
      <c r="F14" s="75" t="str">
        <f>IFERROR(_xlfn.XLOOKUP(D14,補助単価!$B$19:$B$28,補助単価!$D$19:$D$28),"")</f>
        <v/>
      </c>
      <c r="G14" s="76" t="str">
        <f t="shared" si="3"/>
        <v/>
      </c>
      <c r="H14" s="66" t="str">
        <f t="shared" si="0"/>
        <v/>
      </c>
      <c r="I14" s="65" t="b">
        <f t="shared" si="1"/>
        <v>1</v>
      </c>
    </row>
    <row r="15" spans="1:12" ht="25" customHeight="1">
      <c r="A15" s="70" t="str">
        <f t="shared" si="2"/>
        <v/>
      </c>
      <c r="B15" s="25"/>
      <c r="C15" s="24"/>
      <c r="D15" s="24"/>
      <c r="E15" s="21"/>
      <c r="F15" s="75" t="str">
        <f>IFERROR(_xlfn.XLOOKUP(D15,補助単価!$B$19:$B$28,補助単価!$D$19:$D$28),"")</f>
        <v/>
      </c>
      <c r="G15" s="76" t="str">
        <f t="shared" si="3"/>
        <v/>
      </c>
      <c r="H15" s="66" t="str">
        <f t="shared" si="0"/>
        <v/>
      </c>
      <c r="I15" s="65" t="b">
        <f t="shared" si="1"/>
        <v>1</v>
      </c>
    </row>
    <row r="16" spans="1:12" ht="25" customHeight="1">
      <c r="A16" s="70" t="str">
        <f t="shared" si="2"/>
        <v/>
      </c>
      <c r="B16" s="25"/>
      <c r="C16" s="24"/>
      <c r="D16" s="24"/>
      <c r="E16" s="21"/>
      <c r="F16" s="75" t="str">
        <f>IFERROR(_xlfn.XLOOKUP(D16,補助単価!$B$19:$B$28,補助単価!$D$19:$D$28),"")</f>
        <v/>
      </c>
      <c r="G16" s="76" t="str">
        <f t="shared" si="3"/>
        <v/>
      </c>
      <c r="H16" s="66" t="str">
        <f t="shared" si="0"/>
        <v/>
      </c>
      <c r="I16" s="65" t="b">
        <f t="shared" si="1"/>
        <v>1</v>
      </c>
    </row>
    <row r="17" spans="1:9" ht="25" customHeight="1">
      <c r="A17" s="70" t="str">
        <f t="shared" si="2"/>
        <v/>
      </c>
      <c r="B17" s="25"/>
      <c r="C17" s="24"/>
      <c r="D17" s="24"/>
      <c r="E17" s="21"/>
      <c r="F17" s="75" t="str">
        <f>IFERROR(_xlfn.XLOOKUP(D17,補助単価!$B$19:$B$28,補助単価!$D$19:$D$28),"")</f>
        <v/>
      </c>
      <c r="G17" s="76" t="str">
        <f t="shared" si="3"/>
        <v/>
      </c>
      <c r="H17" s="66" t="str">
        <f t="shared" si="0"/>
        <v/>
      </c>
      <c r="I17" s="65" t="b">
        <f t="shared" si="1"/>
        <v>1</v>
      </c>
    </row>
    <row r="18" spans="1:9" ht="25" customHeight="1">
      <c r="A18" s="70" t="str">
        <f t="shared" si="2"/>
        <v/>
      </c>
      <c r="B18" s="25"/>
      <c r="C18" s="24"/>
      <c r="D18" s="24"/>
      <c r="E18" s="21"/>
      <c r="F18" s="75" t="str">
        <f>IFERROR(_xlfn.XLOOKUP(D18,補助単価!$B$19:$B$28,補助単価!$D$19:$D$28),"")</f>
        <v/>
      </c>
      <c r="G18" s="76" t="str">
        <f t="shared" si="3"/>
        <v/>
      </c>
      <c r="H18" s="66" t="str">
        <f t="shared" si="0"/>
        <v/>
      </c>
      <c r="I18" s="65" t="b">
        <f t="shared" si="1"/>
        <v>1</v>
      </c>
    </row>
    <row r="19" spans="1:9" ht="25" customHeight="1">
      <c r="A19" s="70" t="str">
        <f t="shared" si="2"/>
        <v/>
      </c>
      <c r="B19" s="25"/>
      <c r="C19" s="24"/>
      <c r="D19" s="24"/>
      <c r="E19" s="21"/>
      <c r="F19" s="75" t="str">
        <f>IFERROR(_xlfn.XLOOKUP(D19,補助単価!$B$19:$B$28,補助単価!$D$19:$D$28),"")</f>
        <v/>
      </c>
      <c r="G19" s="76" t="str">
        <f t="shared" si="3"/>
        <v/>
      </c>
      <c r="H19" s="66" t="str">
        <f t="shared" si="0"/>
        <v/>
      </c>
      <c r="I19" s="65" t="b">
        <f t="shared" si="1"/>
        <v>1</v>
      </c>
    </row>
    <row r="20" spans="1:9" ht="25" customHeight="1">
      <c r="A20" s="70" t="str">
        <f t="shared" si="2"/>
        <v/>
      </c>
      <c r="B20" s="25"/>
      <c r="C20" s="24"/>
      <c r="D20" s="24"/>
      <c r="E20" s="21"/>
      <c r="F20" s="75" t="str">
        <f>IFERROR(_xlfn.XLOOKUP(D20,補助単価!$B$19:$B$28,補助単価!$D$19:$D$28),"")</f>
        <v/>
      </c>
      <c r="G20" s="76" t="str">
        <f t="shared" si="3"/>
        <v/>
      </c>
      <c r="H20" s="66" t="str">
        <f t="shared" si="0"/>
        <v/>
      </c>
      <c r="I20" s="65" t="b">
        <f t="shared" si="1"/>
        <v>1</v>
      </c>
    </row>
    <row r="21" spans="1:9" ht="25" customHeight="1">
      <c r="A21" s="70" t="str">
        <f t="shared" si="2"/>
        <v/>
      </c>
      <c r="B21" s="25"/>
      <c r="C21" s="24"/>
      <c r="D21" s="24"/>
      <c r="E21" s="21"/>
      <c r="F21" s="75" t="str">
        <f>IFERROR(_xlfn.XLOOKUP(D21,補助単価!$B$19:$B$28,補助単価!$D$19:$D$28),"")</f>
        <v/>
      </c>
      <c r="G21" s="76" t="str">
        <f t="shared" si="3"/>
        <v/>
      </c>
      <c r="H21" s="66" t="str">
        <f t="shared" si="0"/>
        <v/>
      </c>
      <c r="I21" s="65" t="b">
        <f t="shared" si="1"/>
        <v>1</v>
      </c>
    </row>
    <row r="22" spans="1:9" ht="25" customHeight="1">
      <c r="A22" s="70" t="str">
        <f t="shared" si="2"/>
        <v/>
      </c>
      <c r="B22" s="25"/>
      <c r="C22" s="24"/>
      <c r="D22" s="24"/>
      <c r="E22" s="21"/>
      <c r="F22" s="75" t="str">
        <f>IFERROR(_xlfn.XLOOKUP(D22,補助単価!$B$19:$B$28,補助単価!$D$19:$D$28),"")</f>
        <v/>
      </c>
      <c r="G22" s="76" t="str">
        <f t="shared" si="3"/>
        <v/>
      </c>
      <c r="H22" s="66" t="str">
        <f t="shared" si="0"/>
        <v/>
      </c>
      <c r="I22" s="65" t="b">
        <f t="shared" si="1"/>
        <v>1</v>
      </c>
    </row>
    <row r="23" spans="1:9" ht="25" customHeight="1">
      <c r="A23" s="70" t="str">
        <f t="shared" si="2"/>
        <v/>
      </c>
      <c r="B23" s="25"/>
      <c r="C23" s="24"/>
      <c r="D23" s="24"/>
      <c r="E23" s="21"/>
      <c r="F23" s="75" t="str">
        <f>IFERROR(_xlfn.XLOOKUP(D23,補助単価!$B$19:$B$28,補助単価!$D$19:$D$28),"")</f>
        <v/>
      </c>
      <c r="G23" s="76" t="str">
        <f t="shared" si="3"/>
        <v/>
      </c>
      <c r="H23" s="66" t="str">
        <f t="shared" si="0"/>
        <v/>
      </c>
      <c r="I23" s="65" t="b">
        <f t="shared" si="1"/>
        <v>1</v>
      </c>
    </row>
    <row r="24" spans="1:9" ht="25" customHeight="1">
      <c r="A24" s="70" t="str">
        <f t="shared" si="2"/>
        <v/>
      </c>
      <c r="B24" s="25"/>
      <c r="C24" s="24"/>
      <c r="D24" s="24"/>
      <c r="E24" s="21"/>
      <c r="F24" s="75" t="str">
        <f>IFERROR(_xlfn.XLOOKUP(D24,補助単価!$B$19:$B$28,補助単価!$D$19:$D$28),"")</f>
        <v/>
      </c>
      <c r="G24" s="76" t="str">
        <f t="shared" si="3"/>
        <v/>
      </c>
      <c r="H24" s="66" t="str">
        <f t="shared" si="0"/>
        <v/>
      </c>
      <c r="I24" s="65" t="b">
        <f t="shared" si="1"/>
        <v>1</v>
      </c>
    </row>
    <row r="25" spans="1:9" ht="25" customHeight="1">
      <c r="A25" s="70" t="str">
        <f t="shared" si="2"/>
        <v/>
      </c>
      <c r="B25" s="25"/>
      <c r="C25" s="24"/>
      <c r="D25" s="24"/>
      <c r="E25" s="21"/>
      <c r="F25" s="75" t="str">
        <f>IFERROR(_xlfn.XLOOKUP(D25,補助単価!$B$19:$B$28,補助単価!$D$19:$D$28),"")</f>
        <v/>
      </c>
      <c r="G25" s="76" t="str">
        <f t="shared" si="3"/>
        <v/>
      </c>
      <c r="H25" s="66" t="str">
        <f t="shared" si="0"/>
        <v/>
      </c>
      <c r="I25" s="65" t="b">
        <f t="shared" si="1"/>
        <v>1</v>
      </c>
    </row>
    <row r="26" spans="1:9" ht="25" customHeight="1">
      <c r="A26" s="70" t="str">
        <f t="shared" si="2"/>
        <v/>
      </c>
      <c r="B26" s="25"/>
      <c r="C26" s="24"/>
      <c r="D26" s="24"/>
      <c r="E26" s="21"/>
      <c r="F26" s="75" t="str">
        <f>IFERROR(_xlfn.XLOOKUP(D26,補助単価!$B$19:$B$28,補助単価!$D$19:$D$28),"")</f>
        <v/>
      </c>
      <c r="G26" s="76" t="str">
        <f t="shared" si="3"/>
        <v/>
      </c>
      <c r="H26" s="66" t="str">
        <f t="shared" si="0"/>
        <v/>
      </c>
      <c r="I26" s="65" t="b">
        <f t="shared" si="1"/>
        <v>1</v>
      </c>
    </row>
    <row r="27" spans="1:9" ht="25" customHeight="1">
      <c r="A27" s="70" t="str">
        <f t="shared" si="2"/>
        <v/>
      </c>
      <c r="B27" s="25"/>
      <c r="C27" s="24"/>
      <c r="D27" s="24"/>
      <c r="E27" s="21"/>
      <c r="F27" s="75" t="str">
        <f>IFERROR(_xlfn.XLOOKUP(D27,補助単価!$B$19:$B$28,補助単価!$D$19:$D$28),"")</f>
        <v/>
      </c>
      <c r="G27" s="76" t="str">
        <f t="shared" si="3"/>
        <v/>
      </c>
      <c r="H27" s="66" t="str">
        <f t="shared" si="0"/>
        <v/>
      </c>
      <c r="I27" s="65" t="b">
        <f t="shared" si="1"/>
        <v>1</v>
      </c>
    </row>
    <row r="28" spans="1:9" ht="25" customHeight="1">
      <c r="A28" s="70" t="str">
        <f t="shared" si="2"/>
        <v/>
      </c>
      <c r="B28" s="25"/>
      <c r="C28" s="24"/>
      <c r="D28" s="24"/>
      <c r="E28" s="21"/>
      <c r="F28" s="75" t="str">
        <f>IFERROR(_xlfn.XLOOKUP(D28,補助単価!$B$19:$B$28,補助単価!$D$19:$D$28),"")</f>
        <v/>
      </c>
      <c r="G28" s="76" t="str">
        <f t="shared" si="3"/>
        <v/>
      </c>
      <c r="H28" s="66" t="str">
        <f t="shared" si="0"/>
        <v/>
      </c>
      <c r="I28" s="65" t="b">
        <f t="shared" si="1"/>
        <v>1</v>
      </c>
    </row>
    <row r="29" spans="1:9" ht="25" customHeight="1">
      <c r="A29" s="70" t="str">
        <f t="shared" si="2"/>
        <v/>
      </c>
      <c r="B29" s="25"/>
      <c r="C29" s="24"/>
      <c r="D29" s="24"/>
      <c r="E29" s="21"/>
      <c r="F29" s="75" t="str">
        <f>IFERROR(_xlfn.XLOOKUP(D29,補助単価!$B$19:$B$28,補助単価!$D$19:$D$28),"")</f>
        <v/>
      </c>
      <c r="G29" s="76" t="str">
        <f t="shared" si="3"/>
        <v/>
      </c>
      <c r="H29" s="66" t="str">
        <f t="shared" si="0"/>
        <v/>
      </c>
      <c r="I29" s="65" t="b">
        <f t="shared" si="1"/>
        <v>1</v>
      </c>
    </row>
    <row r="30" spans="1:9" ht="25" customHeight="1">
      <c r="A30" s="70" t="str">
        <f t="shared" si="2"/>
        <v/>
      </c>
      <c r="B30" s="25"/>
      <c r="C30" s="24"/>
      <c r="D30" s="24"/>
      <c r="E30" s="21"/>
      <c r="F30" s="75" t="str">
        <f>IFERROR(_xlfn.XLOOKUP(D30,補助単価!$B$19:$B$28,補助単価!$D$19:$D$28),"")</f>
        <v/>
      </c>
      <c r="G30" s="76" t="str">
        <f t="shared" si="3"/>
        <v/>
      </c>
      <c r="H30" s="66" t="str">
        <f t="shared" si="0"/>
        <v/>
      </c>
      <c r="I30" s="65" t="b">
        <f t="shared" si="1"/>
        <v>1</v>
      </c>
    </row>
    <row r="31" spans="1:9" ht="25" customHeight="1">
      <c r="A31" s="70" t="str">
        <f t="shared" si="2"/>
        <v/>
      </c>
      <c r="B31" s="25"/>
      <c r="C31" s="24"/>
      <c r="D31" s="24"/>
      <c r="E31" s="21"/>
      <c r="F31" s="75" t="str">
        <f>IFERROR(_xlfn.XLOOKUP(D31,補助単価!$B$19:$B$28,補助単価!$D$19:$D$28),"")</f>
        <v/>
      </c>
      <c r="G31" s="76" t="str">
        <f t="shared" si="3"/>
        <v/>
      </c>
      <c r="H31" s="66" t="str">
        <f t="shared" si="0"/>
        <v/>
      </c>
      <c r="I31" s="65" t="b">
        <f t="shared" si="1"/>
        <v>1</v>
      </c>
    </row>
    <row r="32" spans="1:9" ht="25" customHeight="1">
      <c r="A32" s="70" t="str">
        <f t="shared" si="2"/>
        <v/>
      </c>
      <c r="B32" s="25"/>
      <c r="C32" s="24"/>
      <c r="D32" s="24"/>
      <c r="E32" s="21"/>
      <c r="F32" s="75" t="str">
        <f>IFERROR(_xlfn.XLOOKUP(D32,補助単価!$B$19:$B$28,補助単価!$D$19:$D$28),"")</f>
        <v/>
      </c>
      <c r="G32" s="76" t="str">
        <f t="shared" si="3"/>
        <v/>
      </c>
      <c r="H32" s="66" t="str">
        <f t="shared" si="0"/>
        <v/>
      </c>
      <c r="I32" s="65" t="b">
        <f t="shared" si="1"/>
        <v>1</v>
      </c>
    </row>
    <row r="33" spans="1:9" ht="25" customHeight="1">
      <c r="A33" s="70" t="str">
        <f t="shared" si="2"/>
        <v/>
      </c>
      <c r="B33" s="25"/>
      <c r="C33" s="24"/>
      <c r="D33" s="24"/>
      <c r="E33" s="21"/>
      <c r="F33" s="75" t="str">
        <f>IFERROR(_xlfn.XLOOKUP(D33,補助単価!$B$19:$B$28,補助単価!$D$19:$D$28),"")</f>
        <v/>
      </c>
      <c r="G33" s="76" t="str">
        <f t="shared" si="3"/>
        <v/>
      </c>
      <c r="H33" s="66" t="str">
        <f t="shared" si="0"/>
        <v/>
      </c>
      <c r="I33" s="65" t="b">
        <f t="shared" si="1"/>
        <v>1</v>
      </c>
    </row>
    <row r="34" spans="1:9" ht="25" customHeight="1">
      <c r="A34" s="70" t="str">
        <f t="shared" si="2"/>
        <v/>
      </c>
      <c r="B34" s="25"/>
      <c r="C34" s="24"/>
      <c r="D34" s="24"/>
      <c r="E34" s="21"/>
      <c r="F34" s="75" t="str">
        <f>IFERROR(_xlfn.XLOOKUP(D34,補助単価!$B$19:$B$28,補助単価!$D$19:$D$28),"")</f>
        <v/>
      </c>
      <c r="G34" s="76" t="str">
        <f t="shared" si="3"/>
        <v/>
      </c>
      <c r="H34" s="66" t="str">
        <f t="shared" si="0"/>
        <v/>
      </c>
      <c r="I34" s="65" t="b">
        <f t="shared" si="1"/>
        <v>1</v>
      </c>
    </row>
    <row r="35" spans="1:9" ht="25" customHeight="1">
      <c r="A35" s="70" t="str">
        <f t="shared" si="2"/>
        <v/>
      </c>
      <c r="B35" s="25"/>
      <c r="C35" s="24"/>
      <c r="D35" s="24"/>
      <c r="E35" s="21"/>
      <c r="F35" s="75" t="str">
        <f>IFERROR(_xlfn.XLOOKUP(D35,補助単価!$B$19:$B$28,補助単価!$D$19:$D$28),"")</f>
        <v/>
      </c>
      <c r="G35" s="76" t="str">
        <f t="shared" si="3"/>
        <v/>
      </c>
      <c r="H35" s="66" t="str">
        <f t="shared" si="0"/>
        <v/>
      </c>
      <c r="I35" s="65" t="b">
        <f t="shared" si="1"/>
        <v>1</v>
      </c>
    </row>
    <row r="36" spans="1:9" ht="25" customHeight="1">
      <c r="A36" s="70" t="str">
        <f t="shared" si="2"/>
        <v/>
      </c>
      <c r="B36" s="25"/>
      <c r="C36" s="24"/>
      <c r="D36" s="24"/>
      <c r="E36" s="21"/>
      <c r="F36" s="75" t="str">
        <f>IFERROR(_xlfn.XLOOKUP(D36,補助単価!$B$19:$B$28,補助単価!$D$19:$D$28),"")</f>
        <v/>
      </c>
      <c r="G36" s="76" t="str">
        <f t="shared" si="3"/>
        <v/>
      </c>
      <c r="H36" s="66" t="str">
        <f t="shared" si="0"/>
        <v/>
      </c>
      <c r="I36" s="65" t="b">
        <f t="shared" ref="I36:I67" si="4">IF(H36="",TRUE,COUNTIF(H:H,H36)=1)</f>
        <v>1</v>
      </c>
    </row>
    <row r="37" spans="1:9" ht="25" customHeight="1">
      <c r="A37" s="70" t="str">
        <f t="shared" si="2"/>
        <v/>
      </c>
      <c r="B37" s="25"/>
      <c r="C37" s="24"/>
      <c r="D37" s="24"/>
      <c r="E37" s="21"/>
      <c r="F37" s="75" t="str">
        <f>IFERROR(_xlfn.XLOOKUP(D37,補助単価!$B$19:$B$28,補助単価!$D$19:$D$28),"")</f>
        <v/>
      </c>
      <c r="G37" s="76" t="str">
        <f t="shared" si="3"/>
        <v/>
      </c>
      <c r="H37" s="66" t="str">
        <f t="shared" si="0"/>
        <v/>
      </c>
      <c r="I37" s="65" t="b">
        <f t="shared" si="4"/>
        <v>1</v>
      </c>
    </row>
    <row r="38" spans="1:9" ht="25" customHeight="1">
      <c r="A38" s="70" t="str">
        <f t="shared" si="2"/>
        <v/>
      </c>
      <c r="B38" s="25"/>
      <c r="C38" s="24"/>
      <c r="D38" s="24"/>
      <c r="E38" s="21"/>
      <c r="F38" s="75" t="str">
        <f>IFERROR(_xlfn.XLOOKUP(D38,補助単価!$B$19:$B$28,補助単価!$D$19:$D$28),"")</f>
        <v/>
      </c>
      <c r="G38" s="76" t="str">
        <f t="shared" si="3"/>
        <v/>
      </c>
      <c r="H38" s="66" t="str">
        <f t="shared" si="0"/>
        <v/>
      </c>
      <c r="I38" s="65" t="b">
        <f t="shared" si="4"/>
        <v>1</v>
      </c>
    </row>
    <row r="39" spans="1:9" ht="25" customHeight="1">
      <c r="A39" s="70" t="str">
        <f t="shared" si="2"/>
        <v/>
      </c>
      <c r="B39" s="25"/>
      <c r="C39" s="24"/>
      <c r="D39" s="24"/>
      <c r="E39" s="21"/>
      <c r="F39" s="75" t="str">
        <f>IFERROR(_xlfn.XLOOKUP(D39,補助単価!$B$19:$B$28,補助単価!$D$19:$D$28),"")</f>
        <v/>
      </c>
      <c r="G39" s="76" t="str">
        <f t="shared" si="3"/>
        <v/>
      </c>
      <c r="H39" s="66" t="str">
        <f t="shared" si="0"/>
        <v/>
      </c>
      <c r="I39" s="65" t="b">
        <f t="shared" si="4"/>
        <v>1</v>
      </c>
    </row>
    <row r="40" spans="1:9" ht="25" customHeight="1">
      <c r="A40" s="70" t="str">
        <f t="shared" si="2"/>
        <v/>
      </c>
      <c r="B40" s="25"/>
      <c r="C40" s="24"/>
      <c r="D40" s="24"/>
      <c r="E40" s="21"/>
      <c r="F40" s="75" t="str">
        <f>IFERROR(_xlfn.XLOOKUP(D40,補助単価!$B$19:$B$28,補助単価!$D$19:$D$28),"")</f>
        <v/>
      </c>
      <c r="G40" s="76" t="str">
        <f t="shared" si="3"/>
        <v/>
      </c>
      <c r="H40" s="66" t="str">
        <f t="shared" si="0"/>
        <v/>
      </c>
      <c r="I40" s="65" t="b">
        <f t="shared" si="4"/>
        <v>1</v>
      </c>
    </row>
    <row r="41" spans="1:9" ht="25" customHeight="1">
      <c r="A41" s="70" t="str">
        <f t="shared" si="2"/>
        <v/>
      </c>
      <c r="B41" s="25"/>
      <c r="C41" s="24"/>
      <c r="D41" s="24"/>
      <c r="E41" s="21"/>
      <c r="F41" s="75" t="str">
        <f>IFERROR(_xlfn.XLOOKUP(D41,補助単価!$B$19:$B$28,補助単価!$D$19:$D$28),"")</f>
        <v/>
      </c>
      <c r="G41" s="76" t="str">
        <f t="shared" si="3"/>
        <v/>
      </c>
      <c r="H41" s="66" t="str">
        <f t="shared" si="0"/>
        <v/>
      </c>
      <c r="I41" s="65" t="b">
        <f t="shared" si="4"/>
        <v>1</v>
      </c>
    </row>
    <row r="42" spans="1:9" ht="25" customHeight="1">
      <c r="A42" s="70" t="str">
        <f t="shared" si="2"/>
        <v/>
      </c>
      <c r="B42" s="25"/>
      <c r="C42" s="24"/>
      <c r="D42" s="24"/>
      <c r="E42" s="21"/>
      <c r="F42" s="75" t="str">
        <f>IFERROR(_xlfn.XLOOKUP(D42,補助単価!$B$19:$B$28,補助単価!$D$19:$D$28),"")</f>
        <v/>
      </c>
      <c r="G42" s="76" t="str">
        <f t="shared" si="3"/>
        <v/>
      </c>
      <c r="H42" s="66" t="str">
        <f t="shared" si="0"/>
        <v/>
      </c>
      <c r="I42" s="65" t="b">
        <f t="shared" si="4"/>
        <v>1</v>
      </c>
    </row>
    <row r="43" spans="1:9" ht="25" customHeight="1">
      <c r="A43" s="70" t="str">
        <f t="shared" si="2"/>
        <v/>
      </c>
      <c r="B43" s="25"/>
      <c r="C43" s="24"/>
      <c r="D43" s="24"/>
      <c r="E43" s="21"/>
      <c r="F43" s="75" t="str">
        <f>IFERROR(_xlfn.XLOOKUP(D43,補助単価!$B$19:$B$28,補助単価!$D$19:$D$28),"")</f>
        <v/>
      </c>
      <c r="G43" s="76" t="str">
        <f t="shared" si="3"/>
        <v/>
      </c>
      <c r="H43" s="66" t="str">
        <f t="shared" si="0"/>
        <v/>
      </c>
      <c r="I43" s="65" t="b">
        <f t="shared" si="4"/>
        <v>1</v>
      </c>
    </row>
    <row r="44" spans="1:9" ht="25" customHeight="1">
      <c r="A44" s="70" t="str">
        <f t="shared" si="2"/>
        <v/>
      </c>
      <c r="B44" s="25"/>
      <c r="C44" s="24"/>
      <c r="D44" s="24"/>
      <c r="E44" s="21"/>
      <c r="F44" s="75" t="str">
        <f>IFERROR(_xlfn.XLOOKUP(D44,補助単価!$B$19:$B$28,補助単価!$D$19:$D$28),"")</f>
        <v/>
      </c>
      <c r="G44" s="76" t="str">
        <f t="shared" si="3"/>
        <v/>
      </c>
      <c r="H44" s="66" t="str">
        <f t="shared" si="0"/>
        <v/>
      </c>
      <c r="I44" s="65" t="b">
        <f t="shared" si="4"/>
        <v>1</v>
      </c>
    </row>
    <row r="45" spans="1:9" ht="25" customHeight="1">
      <c r="A45" s="70" t="str">
        <f t="shared" si="2"/>
        <v/>
      </c>
      <c r="B45" s="25"/>
      <c r="C45" s="24"/>
      <c r="D45" s="24"/>
      <c r="E45" s="21"/>
      <c r="F45" s="75" t="str">
        <f>IFERROR(_xlfn.XLOOKUP(D45,補助単価!$B$19:$B$28,補助単価!$D$19:$D$28),"")</f>
        <v/>
      </c>
      <c r="G45" s="76" t="str">
        <f t="shared" si="3"/>
        <v/>
      </c>
      <c r="H45" s="66" t="str">
        <f t="shared" si="0"/>
        <v/>
      </c>
      <c r="I45" s="65" t="b">
        <f t="shared" si="4"/>
        <v>1</v>
      </c>
    </row>
    <row r="46" spans="1:9" ht="25" customHeight="1">
      <c r="A46" s="70" t="str">
        <f t="shared" si="2"/>
        <v/>
      </c>
      <c r="B46" s="25"/>
      <c r="C46" s="24"/>
      <c r="D46" s="24"/>
      <c r="E46" s="21"/>
      <c r="F46" s="75" t="str">
        <f>IFERROR(_xlfn.XLOOKUP(D46,補助単価!$B$19:$B$28,補助単価!$D$19:$D$28),"")</f>
        <v/>
      </c>
      <c r="G46" s="76" t="str">
        <f t="shared" si="3"/>
        <v/>
      </c>
      <c r="H46" s="66" t="str">
        <f t="shared" si="0"/>
        <v/>
      </c>
      <c r="I46" s="65" t="b">
        <f t="shared" si="4"/>
        <v>1</v>
      </c>
    </row>
    <row r="47" spans="1:9" ht="25" customHeight="1">
      <c r="A47" s="70" t="str">
        <f t="shared" si="2"/>
        <v/>
      </c>
      <c r="B47" s="25"/>
      <c r="C47" s="24"/>
      <c r="D47" s="24"/>
      <c r="E47" s="21"/>
      <c r="F47" s="75" t="str">
        <f>IFERROR(_xlfn.XLOOKUP(D47,補助単価!$B$19:$B$28,補助単価!$D$19:$D$28),"")</f>
        <v/>
      </c>
      <c r="G47" s="76" t="str">
        <f t="shared" si="3"/>
        <v/>
      </c>
      <c r="H47" s="66" t="str">
        <f t="shared" si="0"/>
        <v/>
      </c>
      <c r="I47" s="65" t="b">
        <f t="shared" si="4"/>
        <v>1</v>
      </c>
    </row>
    <row r="48" spans="1:9" ht="25" customHeight="1">
      <c r="A48" s="70" t="str">
        <f t="shared" si="2"/>
        <v/>
      </c>
      <c r="B48" s="25"/>
      <c r="C48" s="24"/>
      <c r="D48" s="24"/>
      <c r="E48" s="21"/>
      <c r="F48" s="75" t="str">
        <f>IFERROR(_xlfn.XLOOKUP(D48,補助単価!$B$19:$B$28,補助単価!$D$19:$D$28),"")</f>
        <v/>
      </c>
      <c r="G48" s="76" t="str">
        <f t="shared" si="3"/>
        <v/>
      </c>
      <c r="H48" s="66" t="str">
        <f t="shared" si="0"/>
        <v/>
      </c>
      <c r="I48" s="65" t="b">
        <f t="shared" si="4"/>
        <v>1</v>
      </c>
    </row>
    <row r="49" spans="1:9" ht="25" customHeight="1">
      <c r="A49" s="70" t="str">
        <f t="shared" si="2"/>
        <v/>
      </c>
      <c r="B49" s="25"/>
      <c r="C49" s="24"/>
      <c r="D49" s="24"/>
      <c r="E49" s="21"/>
      <c r="F49" s="75" t="str">
        <f>IFERROR(_xlfn.XLOOKUP(D49,補助単価!$B$19:$B$28,補助単価!$D$19:$D$28),"")</f>
        <v/>
      </c>
      <c r="G49" s="76" t="str">
        <f t="shared" si="3"/>
        <v/>
      </c>
      <c r="H49" s="66" t="str">
        <f t="shared" si="0"/>
        <v/>
      </c>
      <c r="I49" s="65" t="b">
        <f t="shared" si="4"/>
        <v>1</v>
      </c>
    </row>
    <row r="50" spans="1:9" ht="25" customHeight="1">
      <c r="A50" s="70" t="str">
        <f t="shared" si="2"/>
        <v/>
      </c>
      <c r="B50" s="25"/>
      <c r="C50" s="24"/>
      <c r="D50" s="24"/>
      <c r="E50" s="21"/>
      <c r="F50" s="75" t="str">
        <f>IFERROR(_xlfn.XLOOKUP(D50,補助単価!$B$19:$B$28,補助単価!$D$19:$D$28),"")</f>
        <v/>
      </c>
      <c r="G50" s="76" t="str">
        <f t="shared" si="3"/>
        <v/>
      </c>
      <c r="H50" s="66" t="str">
        <f t="shared" si="0"/>
        <v/>
      </c>
      <c r="I50" s="65" t="b">
        <f t="shared" si="4"/>
        <v>1</v>
      </c>
    </row>
    <row r="51" spans="1:9" ht="25" customHeight="1">
      <c r="A51" s="70" t="str">
        <f t="shared" si="2"/>
        <v/>
      </c>
      <c r="B51" s="25"/>
      <c r="C51" s="24"/>
      <c r="D51" s="24"/>
      <c r="E51" s="21"/>
      <c r="F51" s="75" t="str">
        <f>IFERROR(_xlfn.XLOOKUP(D51,補助単価!$B$19:$B$28,補助単価!$D$19:$D$28),"")</f>
        <v/>
      </c>
      <c r="G51" s="76" t="str">
        <f t="shared" si="3"/>
        <v/>
      </c>
      <c r="H51" s="66" t="str">
        <f t="shared" si="0"/>
        <v/>
      </c>
      <c r="I51" s="65" t="b">
        <f t="shared" si="4"/>
        <v>1</v>
      </c>
    </row>
    <row r="52" spans="1:9" ht="25" customHeight="1">
      <c r="A52" s="70" t="str">
        <f t="shared" si="2"/>
        <v/>
      </c>
      <c r="B52" s="25"/>
      <c r="C52" s="24"/>
      <c r="D52" s="24"/>
      <c r="E52" s="21"/>
      <c r="F52" s="75" t="str">
        <f>IFERROR(_xlfn.XLOOKUP(D52,補助単価!$B$19:$B$28,補助単価!$D$19:$D$28),"")</f>
        <v/>
      </c>
      <c r="G52" s="76" t="str">
        <f t="shared" si="3"/>
        <v/>
      </c>
      <c r="H52" s="66" t="str">
        <f t="shared" si="0"/>
        <v/>
      </c>
      <c r="I52" s="65" t="b">
        <f t="shared" si="4"/>
        <v>1</v>
      </c>
    </row>
    <row r="53" spans="1:9" ht="25" customHeight="1">
      <c r="A53" s="70" t="str">
        <f t="shared" si="2"/>
        <v/>
      </c>
      <c r="B53" s="25"/>
      <c r="C53" s="24"/>
      <c r="D53" s="24"/>
      <c r="E53" s="21"/>
      <c r="F53" s="75" t="str">
        <f>IFERROR(_xlfn.XLOOKUP(D53,補助単価!$B$19:$B$28,補助単価!$D$19:$D$28),"")</f>
        <v/>
      </c>
      <c r="G53" s="76" t="str">
        <f t="shared" si="3"/>
        <v/>
      </c>
      <c r="H53" s="66" t="str">
        <f t="shared" si="0"/>
        <v/>
      </c>
      <c r="I53" s="65" t="b">
        <f t="shared" si="4"/>
        <v>1</v>
      </c>
    </row>
    <row r="54" spans="1:9" ht="25" customHeight="1">
      <c r="A54" s="70" t="str">
        <f t="shared" si="2"/>
        <v/>
      </c>
      <c r="B54" s="25"/>
      <c r="C54" s="24"/>
      <c r="D54" s="24"/>
      <c r="E54" s="21"/>
      <c r="F54" s="75" t="str">
        <f>IFERROR(_xlfn.XLOOKUP(D54,補助単価!$B$19:$B$28,補助単価!$D$19:$D$28),"")</f>
        <v/>
      </c>
      <c r="G54" s="76" t="str">
        <f t="shared" si="3"/>
        <v/>
      </c>
      <c r="H54" s="66" t="str">
        <f t="shared" si="0"/>
        <v/>
      </c>
      <c r="I54" s="65" t="b">
        <f t="shared" si="4"/>
        <v>1</v>
      </c>
    </row>
    <row r="55" spans="1:9" ht="25" customHeight="1">
      <c r="A55" s="70" t="str">
        <f t="shared" si="2"/>
        <v/>
      </c>
      <c r="B55" s="25"/>
      <c r="C55" s="24"/>
      <c r="D55" s="24"/>
      <c r="E55" s="21"/>
      <c r="F55" s="75" t="str">
        <f>IFERROR(_xlfn.XLOOKUP(D55,補助単価!$B$19:$B$28,補助単価!$D$19:$D$28),"")</f>
        <v/>
      </c>
      <c r="G55" s="76" t="str">
        <f t="shared" si="3"/>
        <v/>
      </c>
      <c r="H55" s="66" t="str">
        <f t="shared" si="0"/>
        <v/>
      </c>
      <c r="I55" s="65" t="b">
        <f t="shared" si="4"/>
        <v>1</v>
      </c>
    </row>
    <row r="56" spans="1:9" ht="25" customHeight="1">
      <c r="A56" s="70" t="str">
        <f t="shared" si="2"/>
        <v/>
      </c>
      <c r="B56" s="25"/>
      <c r="C56" s="24"/>
      <c r="D56" s="24"/>
      <c r="E56" s="21"/>
      <c r="F56" s="75" t="str">
        <f>IFERROR(_xlfn.XLOOKUP(D56,補助単価!$B$19:$B$28,補助単価!$D$19:$D$28),"")</f>
        <v/>
      </c>
      <c r="G56" s="76" t="str">
        <f t="shared" si="3"/>
        <v/>
      </c>
      <c r="H56" s="66" t="str">
        <f t="shared" si="0"/>
        <v/>
      </c>
      <c r="I56" s="65" t="b">
        <f t="shared" si="4"/>
        <v>1</v>
      </c>
    </row>
    <row r="57" spans="1:9" ht="25" customHeight="1">
      <c r="A57" s="70" t="str">
        <f t="shared" si="2"/>
        <v/>
      </c>
      <c r="B57" s="25"/>
      <c r="C57" s="24"/>
      <c r="D57" s="24"/>
      <c r="E57" s="21"/>
      <c r="F57" s="75" t="str">
        <f>IFERROR(_xlfn.XLOOKUP(D57,補助単価!$B$19:$B$28,補助単価!$D$19:$D$28),"")</f>
        <v/>
      </c>
      <c r="G57" s="76" t="str">
        <f t="shared" si="3"/>
        <v/>
      </c>
      <c r="H57" s="66" t="str">
        <f t="shared" si="0"/>
        <v/>
      </c>
      <c r="I57" s="65" t="b">
        <f t="shared" si="4"/>
        <v>1</v>
      </c>
    </row>
    <row r="58" spans="1:9" ht="25" customHeight="1">
      <c r="A58" s="70" t="str">
        <f t="shared" si="2"/>
        <v/>
      </c>
      <c r="B58" s="25"/>
      <c r="C58" s="24"/>
      <c r="D58" s="24"/>
      <c r="E58" s="21"/>
      <c r="F58" s="75" t="str">
        <f>IFERROR(_xlfn.XLOOKUP(D58,補助単価!$B$19:$B$28,補助単価!$D$19:$D$28),"")</f>
        <v/>
      </c>
      <c r="G58" s="76" t="str">
        <f t="shared" si="3"/>
        <v/>
      </c>
      <c r="H58" s="66" t="str">
        <f t="shared" si="0"/>
        <v/>
      </c>
      <c r="I58" s="65" t="b">
        <f t="shared" si="4"/>
        <v>1</v>
      </c>
    </row>
    <row r="59" spans="1:9" ht="25" customHeight="1">
      <c r="A59" s="70" t="str">
        <f t="shared" si="2"/>
        <v/>
      </c>
      <c r="B59" s="25"/>
      <c r="C59" s="24"/>
      <c r="D59" s="24"/>
      <c r="E59" s="21"/>
      <c r="F59" s="75" t="str">
        <f>IFERROR(_xlfn.XLOOKUP(D59,補助単価!$B$19:$B$28,補助単価!$D$19:$D$28),"")</f>
        <v/>
      </c>
      <c r="G59" s="76" t="str">
        <f t="shared" si="3"/>
        <v/>
      </c>
      <c r="H59" s="66" t="str">
        <f t="shared" si="0"/>
        <v/>
      </c>
      <c r="I59" s="65" t="b">
        <f t="shared" si="4"/>
        <v>1</v>
      </c>
    </row>
    <row r="60" spans="1:9" ht="25" customHeight="1">
      <c r="A60" s="70" t="str">
        <f t="shared" si="2"/>
        <v/>
      </c>
      <c r="B60" s="25"/>
      <c r="C60" s="24"/>
      <c r="D60" s="24"/>
      <c r="E60" s="21"/>
      <c r="F60" s="75" t="str">
        <f>IFERROR(_xlfn.XLOOKUP(D60,補助単価!$B$19:$B$28,補助単価!$D$19:$D$28),"")</f>
        <v/>
      </c>
      <c r="G60" s="76" t="str">
        <f t="shared" si="3"/>
        <v/>
      </c>
      <c r="H60" s="66" t="str">
        <f t="shared" si="0"/>
        <v/>
      </c>
      <c r="I60" s="65" t="b">
        <f t="shared" si="4"/>
        <v>1</v>
      </c>
    </row>
    <row r="61" spans="1:9" ht="25" customHeight="1">
      <c r="A61" s="70" t="str">
        <f t="shared" si="2"/>
        <v/>
      </c>
      <c r="B61" s="25"/>
      <c r="C61" s="24"/>
      <c r="D61" s="24"/>
      <c r="E61" s="21"/>
      <c r="F61" s="75" t="str">
        <f>IFERROR(_xlfn.XLOOKUP(D61,補助単価!$B$19:$B$28,補助単価!$D$19:$D$28),"")</f>
        <v/>
      </c>
      <c r="G61" s="76" t="str">
        <f t="shared" si="3"/>
        <v/>
      </c>
      <c r="H61" s="66" t="str">
        <f t="shared" si="0"/>
        <v/>
      </c>
      <c r="I61" s="65" t="b">
        <f t="shared" si="4"/>
        <v>1</v>
      </c>
    </row>
    <row r="62" spans="1:9" ht="25" customHeight="1">
      <c r="A62" s="70" t="str">
        <f t="shared" si="2"/>
        <v/>
      </c>
      <c r="B62" s="25"/>
      <c r="C62" s="24"/>
      <c r="D62" s="24"/>
      <c r="E62" s="21"/>
      <c r="F62" s="75" t="str">
        <f>IFERROR(_xlfn.XLOOKUP(D62,補助単価!$B$19:$B$28,補助単価!$D$19:$D$28),"")</f>
        <v/>
      </c>
      <c r="G62" s="76" t="str">
        <f t="shared" si="3"/>
        <v/>
      </c>
      <c r="H62" s="66" t="str">
        <f t="shared" si="0"/>
        <v/>
      </c>
      <c r="I62" s="65" t="b">
        <f t="shared" si="4"/>
        <v>1</v>
      </c>
    </row>
    <row r="63" spans="1:9" ht="25" customHeight="1">
      <c r="A63" s="70" t="str">
        <f t="shared" si="2"/>
        <v/>
      </c>
      <c r="B63" s="25"/>
      <c r="C63" s="24"/>
      <c r="D63" s="24"/>
      <c r="E63" s="21"/>
      <c r="F63" s="75" t="str">
        <f>IFERROR(_xlfn.XLOOKUP(D63,補助単価!$B$19:$B$28,補助単価!$D$19:$D$28),"")</f>
        <v/>
      </c>
      <c r="G63" s="76" t="str">
        <f t="shared" si="3"/>
        <v/>
      </c>
      <c r="H63" s="66" t="str">
        <f t="shared" si="0"/>
        <v/>
      </c>
      <c r="I63" s="65" t="b">
        <f t="shared" si="4"/>
        <v>1</v>
      </c>
    </row>
    <row r="64" spans="1:9" ht="25" customHeight="1">
      <c r="A64" s="70" t="str">
        <f t="shared" si="2"/>
        <v/>
      </c>
      <c r="B64" s="25"/>
      <c r="C64" s="24"/>
      <c r="D64" s="24"/>
      <c r="E64" s="21"/>
      <c r="F64" s="75" t="str">
        <f>IFERROR(_xlfn.XLOOKUP(D64,補助単価!$B$19:$B$28,補助単価!$D$19:$D$28),"")</f>
        <v/>
      </c>
      <c r="G64" s="76" t="str">
        <f t="shared" si="3"/>
        <v/>
      </c>
      <c r="H64" s="66" t="str">
        <f t="shared" si="0"/>
        <v/>
      </c>
      <c r="I64" s="65" t="b">
        <f t="shared" si="4"/>
        <v>1</v>
      </c>
    </row>
    <row r="65" spans="1:9" ht="25" customHeight="1">
      <c r="A65" s="70" t="str">
        <f t="shared" si="2"/>
        <v/>
      </c>
      <c r="B65" s="25"/>
      <c r="C65" s="24"/>
      <c r="D65" s="24"/>
      <c r="E65" s="21"/>
      <c r="F65" s="75" t="str">
        <f>IFERROR(_xlfn.XLOOKUP(D65,補助単価!$B$19:$B$28,補助単価!$D$19:$D$28),"")</f>
        <v/>
      </c>
      <c r="G65" s="76" t="str">
        <f t="shared" si="3"/>
        <v/>
      </c>
      <c r="H65" s="66" t="str">
        <f t="shared" si="0"/>
        <v/>
      </c>
      <c r="I65" s="65" t="b">
        <f t="shared" si="4"/>
        <v>1</v>
      </c>
    </row>
    <row r="66" spans="1:9" ht="25" customHeight="1">
      <c r="A66" s="70" t="str">
        <f t="shared" si="2"/>
        <v/>
      </c>
      <c r="B66" s="25"/>
      <c r="C66" s="24"/>
      <c r="D66" s="24"/>
      <c r="E66" s="21"/>
      <c r="F66" s="75" t="str">
        <f>IFERROR(_xlfn.XLOOKUP(D66,補助単価!$B$19:$B$28,補助単価!$D$19:$D$28),"")</f>
        <v/>
      </c>
      <c r="G66" s="76" t="str">
        <f t="shared" si="3"/>
        <v/>
      </c>
      <c r="H66" s="66" t="str">
        <f t="shared" si="0"/>
        <v/>
      </c>
      <c r="I66" s="65" t="b">
        <f t="shared" si="4"/>
        <v>1</v>
      </c>
    </row>
    <row r="67" spans="1:9" ht="25" customHeight="1">
      <c r="A67" s="70" t="str">
        <f t="shared" si="2"/>
        <v/>
      </c>
      <c r="B67" s="25"/>
      <c r="C67" s="24"/>
      <c r="D67" s="24"/>
      <c r="E67" s="21"/>
      <c r="F67" s="75" t="str">
        <f>IFERROR(_xlfn.XLOOKUP(D67,補助単価!$B$19:$B$28,補助単価!$D$19:$D$28),"")</f>
        <v/>
      </c>
      <c r="G67" s="76" t="str">
        <f t="shared" si="3"/>
        <v/>
      </c>
      <c r="H67" s="66" t="str">
        <f t="shared" si="0"/>
        <v/>
      </c>
      <c r="I67" s="65" t="b">
        <f t="shared" si="4"/>
        <v>1</v>
      </c>
    </row>
    <row r="68" spans="1:9" ht="25" customHeight="1">
      <c r="A68" s="70" t="str">
        <f t="shared" si="2"/>
        <v/>
      </c>
      <c r="B68" s="25"/>
      <c r="C68" s="24"/>
      <c r="D68" s="24"/>
      <c r="E68" s="21"/>
      <c r="F68" s="75" t="str">
        <f>IFERROR(_xlfn.XLOOKUP(D68,補助単価!$B$19:$B$28,補助単価!$D$19:$D$28),"")</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IFERROR(_xlfn.XLOOKUP(D69,補助単価!$B$19:$B$28,補助単価!$D$19:$D$28),"")</f>
        <v/>
      </c>
      <c r="G69" s="76" t="str">
        <f t="shared" ref="G69:G132" si="8">IFERROR(E69*F69,"")</f>
        <v/>
      </c>
      <c r="H69" s="66" t="str">
        <f t="shared" si="5"/>
        <v/>
      </c>
      <c r="I69" s="65" t="b">
        <f t="shared" si="6"/>
        <v>1</v>
      </c>
    </row>
    <row r="70" spans="1:9" ht="25" customHeight="1">
      <c r="A70" s="70" t="str">
        <f t="shared" si="7"/>
        <v/>
      </c>
      <c r="B70" s="25"/>
      <c r="C70" s="24"/>
      <c r="D70" s="24"/>
      <c r="E70" s="21"/>
      <c r="F70" s="75" t="str">
        <f>IFERROR(_xlfn.XLOOKUP(D70,補助単価!$B$19:$B$28,補助単価!$D$19:$D$28),"")</f>
        <v/>
      </c>
      <c r="G70" s="76" t="str">
        <f t="shared" si="8"/>
        <v/>
      </c>
      <c r="H70" s="66" t="str">
        <f t="shared" si="5"/>
        <v/>
      </c>
      <c r="I70" s="65" t="b">
        <f t="shared" si="6"/>
        <v>1</v>
      </c>
    </row>
    <row r="71" spans="1:9" ht="25" customHeight="1">
      <c r="A71" s="70" t="str">
        <f t="shared" si="7"/>
        <v/>
      </c>
      <c r="B71" s="25"/>
      <c r="C71" s="24"/>
      <c r="D71" s="24"/>
      <c r="E71" s="21"/>
      <c r="F71" s="75" t="str">
        <f>IFERROR(_xlfn.XLOOKUP(D71,補助単価!$B$19:$B$28,補助単価!$D$19:$D$28),"")</f>
        <v/>
      </c>
      <c r="G71" s="76" t="str">
        <f t="shared" si="8"/>
        <v/>
      </c>
      <c r="H71" s="66" t="str">
        <f t="shared" si="5"/>
        <v/>
      </c>
      <c r="I71" s="65" t="b">
        <f t="shared" si="6"/>
        <v>1</v>
      </c>
    </row>
    <row r="72" spans="1:9" ht="25" customHeight="1">
      <c r="A72" s="70" t="str">
        <f t="shared" si="7"/>
        <v/>
      </c>
      <c r="B72" s="25"/>
      <c r="C72" s="24"/>
      <c r="D72" s="24"/>
      <c r="E72" s="21"/>
      <c r="F72" s="75" t="str">
        <f>IFERROR(_xlfn.XLOOKUP(D72,補助単価!$B$19:$B$28,補助単価!$D$19:$D$28),"")</f>
        <v/>
      </c>
      <c r="G72" s="76" t="str">
        <f t="shared" si="8"/>
        <v/>
      </c>
      <c r="H72" s="66" t="str">
        <f t="shared" si="5"/>
        <v/>
      </c>
      <c r="I72" s="65" t="b">
        <f t="shared" si="6"/>
        <v>1</v>
      </c>
    </row>
    <row r="73" spans="1:9" ht="25" customHeight="1">
      <c r="A73" s="70" t="str">
        <f t="shared" si="7"/>
        <v/>
      </c>
      <c r="B73" s="25"/>
      <c r="C73" s="24"/>
      <c r="D73" s="24"/>
      <c r="E73" s="21"/>
      <c r="F73" s="75" t="str">
        <f>IFERROR(_xlfn.XLOOKUP(D73,補助単価!$B$19:$B$28,補助単価!$D$19:$D$28),"")</f>
        <v/>
      </c>
      <c r="G73" s="76" t="str">
        <f t="shared" si="8"/>
        <v/>
      </c>
      <c r="H73" s="66" t="str">
        <f t="shared" si="5"/>
        <v/>
      </c>
      <c r="I73" s="65" t="b">
        <f t="shared" si="6"/>
        <v>1</v>
      </c>
    </row>
    <row r="74" spans="1:9" ht="25" customHeight="1">
      <c r="A74" s="70" t="str">
        <f t="shared" si="7"/>
        <v/>
      </c>
      <c r="B74" s="25"/>
      <c r="C74" s="24"/>
      <c r="D74" s="24"/>
      <c r="E74" s="21"/>
      <c r="F74" s="75" t="str">
        <f>IFERROR(_xlfn.XLOOKUP(D74,補助単価!$B$19:$B$28,補助単価!$D$19:$D$28),"")</f>
        <v/>
      </c>
      <c r="G74" s="76" t="str">
        <f t="shared" si="8"/>
        <v/>
      </c>
      <c r="H74" s="66" t="str">
        <f t="shared" si="5"/>
        <v/>
      </c>
      <c r="I74" s="65" t="b">
        <f t="shared" si="6"/>
        <v>1</v>
      </c>
    </row>
    <row r="75" spans="1:9" ht="25" customHeight="1">
      <c r="A75" s="70" t="str">
        <f t="shared" si="7"/>
        <v/>
      </c>
      <c r="B75" s="25"/>
      <c r="C75" s="24"/>
      <c r="D75" s="24"/>
      <c r="E75" s="21"/>
      <c r="F75" s="75" t="str">
        <f>IFERROR(_xlfn.XLOOKUP(D75,補助単価!$B$19:$B$28,補助単価!$D$19:$D$28),"")</f>
        <v/>
      </c>
      <c r="G75" s="76" t="str">
        <f t="shared" si="8"/>
        <v/>
      </c>
      <c r="H75" s="66" t="str">
        <f t="shared" si="5"/>
        <v/>
      </c>
      <c r="I75" s="65" t="b">
        <f t="shared" si="6"/>
        <v>1</v>
      </c>
    </row>
    <row r="76" spans="1:9" ht="25" customHeight="1">
      <c r="A76" s="70" t="str">
        <f t="shared" si="7"/>
        <v/>
      </c>
      <c r="B76" s="25"/>
      <c r="C76" s="24"/>
      <c r="D76" s="24"/>
      <c r="E76" s="21"/>
      <c r="F76" s="75" t="str">
        <f>IFERROR(_xlfn.XLOOKUP(D76,補助単価!$B$19:$B$28,補助単価!$D$19:$D$28),"")</f>
        <v/>
      </c>
      <c r="G76" s="76" t="str">
        <f t="shared" si="8"/>
        <v/>
      </c>
      <c r="H76" s="66" t="str">
        <f t="shared" si="5"/>
        <v/>
      </c>
      <c r="I76" s="65" t="b">
        <f t="shared" si="6"/>
        <v>1</v>
      </c>
    </row>
    <row r="77" spans="1:9" ht="25" customHeight="1">
      <c r="A77" s="70" t="str">
        <f t="shared" si="7"/>
        <v/>
      </c>
      <c r="B77" s="25"/>
      <c r="C77" s="24"/>
      <c r="D77" s="24"/>
      <c r="E77" s="21"/>
      <c r="F77" s="75" t="str">
        <f>IFERROR(_xlfn.XLOOKUP(D77,補助単価!$B$19:$B$28,補助単価!$D$19:$D$28),"")</f>
        <v/>
      </c>
      <c r="G77" s="76" t="str">
        <f t="shared" si="8"/>
        <v/>
      </c>
      <c r="H77" s="66" t="str">
        <f t="shared" si="5"/>
        <v/>
      </c>
      <c r="I77" s="65" t="b">
        <f t="shared" si="6"/>
        <v>1</v>
      </c>
    </row>
    <row r="78" spans="1:9" ht="25" customHeight="1">
      <c r="A78" s="70" t="str">
        <f t="shared" si="7"/>
        <v/>
      </c>
      <c r="B78" s="25"/>
      <c r="C78" s="24"/>
      <c r="D78" s="24"/>
      <c r="E78" s="21"/>
      <c r="F78" s="75" t="str">
        <f>IFERROR(_xlfn.XLOOKUP(D78,補助単価!$B$19:$B$28,補助単価!$D$19:$D$28),"")</f>
        <v/>
      </c>
      <c r="G78" s="76" t="str">
        <f t="shared" si="8"/>
        <v/>
      </c>
      <c r="H78" s="66" t="str">
        <f t="shared" si="5"/>
        <v/>
      </c>
      <c r="I78" s="65" t="b">
        <f t="shared" si="6"/>
        <v>1</v>
      </c>
    </row>
    <row r="79" spans="1:9" ht="25" customHeight="1">
      <c r="A79" s="70" t="str">
        <f t="shared" si="7"/>
        <v/>
      </c>
      <c r="B79" s="25"/>
      <c r="C79" s="24"/>
      <c r="D79" s="24"/>
      <c r="E79" s="21"/>
      <c r="F79" s="75" t="str">
        <f>IFERROR(_xlfn.XLOOKUP(D79,補助単価!$B$19:$B$28,補助単価!$D$19:$D$28),"")</f>
        <v/>
      </c>
      <c r="G79" s="76" t="str">
        <f t="shared" si="8"/>
        <v/>
      </c>
      <c r="H79" s="66" t="str">
        <f t="shared" si="5"/>
        <v/>
      </c>
      <c r="I79" s="65" t="b">
        <f t="shared" si="6"/>
        <v>1</v>
      </c>
    </row>
    <row r="80" spans="1:9" ht="25" customHeight="1">
      <c r="A80" s="70" t="str">
        <f t="shared" si="7"/>
        <v/>
      </c>
      <c r="B80" s="25"/>
      <c r="C80" s="24"/>
      <c r="D80" s="24"/>
      <c r="E80" s="21"/>
      <c r="F80" s="75" t="str">
        <f>IFERROR(_xlfn.XLOOKUP(D80,補助単価!$B$19:$B$28,補助単価!$D$19:$D$28),"")</f>
        <v/>
      </c>
      <c r="G80" s="76" t="str">
        <f t="shared" si="8"/>
        <v/>
      </c>
      <c r="H80" s="66" t="str">
        <f t="shared" si="5"/>
        <v/>
      </c>
      <c r="I80" s="65" t="b">
        <f t="shared" si="6"/>
        <v>1</v>
      </c>
    </row>
    <row r="81" spans="1:9" ht="25" customHeight="1">
      <c r="A81" s="70" t="str">
        <f t="shared" si="7"/>
        <v/>
      </c>
      <c r="B81" s="25"/>
      <c r="C81" s="24"/>
      <c r="D81" s="24"/>
      <c r="E81" s="21"/>
      <c r="F81" s="75" t="str">
        <f>IFERROR(_xlfn.XLOOKUP(D81,補助単価!$B$19:$B$28,補助単価!$D$19:$D$28),"")</f>
        <v/>
      </c>
      <c r="G81" s="76" t="str">
        <f t="shared" si="8"/>
        <v/>
      </c>
      <c r="H81" s="66" t="str">
        <f t="shared" si="5"/>
        <v/>
      </c>
      <c r="I81" s="65" t="b">
        <f t="shared" si="6"/>
        <v>1</v>
      </c>
    </row>
    <row r="82" spans="1:9" ht="25" customHeight="1">
      <c r="A82" s="70" t="str">
        <f t="shared" si="7"/>
        <v/>
      </c>
      <c r="B82" s="25"/>
      <c r="C82" s="24"/>
      <c r="D82" s="24"/>
      <c r="E82" s="21"/>
      <c r="F82" s="75" t="str">
        <f>IFERROR(_xlfn.XLOOKUP(D82,補助単価!$B$19:$B$28,補助単価!$D$19:$D$28),"")</f>
        <v/>
      </c>
      <c r="G82" s="76" t="str">
        <f t="shared" si="8"/>
        <v/>
      </c>
      <c r="H82" s="66" t="str">
        <f t="shared" si="5"/>
        <v/>
      </c>
      <c r="I82" s="65" t="b">
        <f t="shared" si="6"/>
        <v>1</v>
      </c>
    </row>
    <row r="83" spans="1:9" ht="25" customHeight="1">
      <c r="A83" s="70" t="str">
        <f t="shared" si="7"/>
        <v/>
      </c>
      <c r="B83" s="25"/>
      <c r="C83" s="24"/>
      <c r="D83" s="24"/>
      <c r="E83" s="21"/>
      <c r="F83" s="75" t="str">
        <f>IFERROR(_xlfn.XLOOKUP(D83,補助単価!$B$19:$B$28,補助単価!$D$19:$D$28),"")</f>
        <v/>
      </c>
      <c r="G83" s="76" t="str">
        <f t="shared" si="8"/>
        <v/>
      </c>
      <c r="H83" s="66" t="str">
        <f t="shared" si="5"/>
        <v/>
      </c>
      <c r="I83" s="65" t="b">
        <f t="shared" si="6"/>
        <v>1</v>
      </c>
    </row>
    <row r="84" spans="1:9" ht="25" customHeight="1">
      <c r="A84" s="70" t="str">
        <f t="shared" si="7"/>
        <v/>
      </c>
      <c r="B84" s="25"/>
      <c r="C84" s="24"/>
      <c r="D84" s="24"/>
      <c r="E84" s="21"/>
      <c r="F84" s="75" t="str">
        <f>IFERROR(_xlfn.XLOOKUP(D84,補助単価!$B$19:$B$28,補助単価!$D$19:$D$28),"")</f>
        <v/>
      </c>
      <c r="G84" s="76" t="str">
        <f t="shared" si="8"/>
        <v/>
      </c>
      <c r="H84" s="66" t="str">
        <f t="shared" si="5"/>
        <v/>
      </c>
      <c r="I84" s="65" t="b">
        <f t="shared" si="6"/>
        <v>1</v>
      </c>
    </row>
    <row r="85" spans="1:9" ht="25" customHeight="1">
      <c r="A85" s="70" t="str">
        <f t="shared" si="7"/>
        <v/>
      </c>
      <c r="B85" s="25"/>
      <c r="C85" s="24"/>
      <c r="D85" s="24"/>
      <c r="E85" s="21"/>
      <c r="F85" s="75" t="str">
        <f>IFERROR(_xlfn.XLOOKUP(D85,補助単価!$B$19:$B$28,補助単価!$D$19:$D$28),"")</f>
        <v/>
      </c>
      <c r="G85" s="76" t="str">
        <f t="shared" si="8"/>
        <v/>
      </c>
      <c r="H85" s="66" t="str">
        <f t="shared" si="5"/>
        <v/>
      </c>
      <c r="I85" s="65" t="b">
        <f t="shared" si="6"/>
        <v>1</v>
      </c>
    </row>
    <row r="86" spans="1:9" ht="25" customHeight="1">
      <c r="A86" s="70" t="str">
        <f t="shared" si="7"/>
        <v/>
      </c>
      <c r="B86" s="25"/>
      <c r="C86" s="24"/>
      <c r="D86" s="24"/>
      <c r="E86" s="21"/>
      <c r="F86" s="75" t="str">
        <f>IFERROR(_xlfn.XLOOKUP(D86,補助単価!$B$19:$B$28,補助単価!$D$19:$D$28),"")</f>
        <v/>
      </c>
      <c r="G86" s="76" t="str">
        <f t="shared" si="8"/>
        <v/>
      </c>
      <c r="H86" s="66" t="str">
        <f t="shared" si="5"/>
        <v/>
      </c>
      <c r="I86" s="65" t="b">
        <f t="shared" si="6"/>
        <v>1</v>
      </c>
    </row>
    <row r="87" spans="1:9" ht="25" customHeight="1">
      <c r="A87" s="70" t="str">
        <f t="shared" si="7"/>
        <v/>
      </c>
      <c r="B87" s="25"/>
      <c r="C87" s="24"/>
      <c r="D87" s="24"/>
      <c r="E87" s="21"/>
      <c r="F87" s="75" t="str">
        <f>IFERROR(_xlfn.XLOOKUP(D87,補助単価!$B$19:$B$28,補助単価!$D$19:$D$28),"")</f>
        <v/>
      </c>
      <c r="G87" s="76" t="str">
        <f t="shared" si="8"/>
        <v/>
      </c>
      <c r="H87" s="66" t="str">
        <f t="shared" si="5"/>
        <v/>
      </c>
      <c r="I87" s="65" t="b">
        <f t="shared" si="6"/>
        <v>1</v>
      </c>
    </row>
    <row r="88" spans="1:9" ht="25" customHeight="1">
      <c r="A88" s="70" t="str">
        <f t="shared" si="7"/>
        <v/>
      </c>
      <c r="B88" s="25"/>
      <c r="C88" s="24"/>
      <c r="D88" s="24"/>
      <c r="E88" s="21"/>
      <c r="F88" s="75" t="str">
        <f>IFERROR(_xlfn.XLOOKUP(D88,補助単価!$B$19:$B$28,補助単価!$D$19:$D$28),"")</f>
        <v/>
      </c>
      <c r="G88" s="76" t="str">
        <f t="shared" si="8"/>
        <v/>
      </c>
      <c r="H88" s="66" t="str">
        <f t="shared" si="5"/>
        <v/>
      </c>
      <c r="I88" s="65" t="b">
        <f t="shared" si="6"/>
        <v>1</v>
      </c>
    </row>
    <row r="89" spans="1:9" ht="25" customHeight="1">
      <c r="A89" s="70" t="str">
        <f t="shared" si="7"/>
        <v/>
      </c>
      <c r="B89" s="25"/>
      <c r="C89" s="24"/>
      <c r="D89" s="24"/>
      <c r="E89" s="21"/>
      <c r="F89" s="75" t="str">
        <f>IFERROR(_xlfn.XLOOKUP(D89,補助単価!$B$19:$B$28,補助単価!$D$19:$D$28),"")</f>
        <v/>
      </c>
      <c r="G89" s="76" t="str">
        <f t="shared" si="8"/>
        <v/>
      </c>
      <c r="H89" s="66" t="str">
        <f t="shared" si="5"/>
        <v/>
      </c>
      <c r="I89" s="65" t="b">
        <f t="shared" si="6"/>
        <v>1</v>
      </c>
    </row>
    <row r="90" spans="1:9" ht="25" customHeight="1">
      <c r="A90" s="70" t="str">
        <f t="shared" si="7"/>
        <v/>
      </c>
      <c r="B90" s="25"/>
      <c r="C90" s="24"/>
      <c r="D90" s="24"/>
      <c r="E90" s="21"/>
      <c r="F90" s="75" t="str">
        <f>IFERROR(_xlfn.XLOOKUP(D90,補助単価!$B$19:$B$28,補助単価!$D$19:$D$28),"")</f>
        <v/>
      </c>
      <c r="G90" s="76" t="str">
        <f t="shared" si="8"/>
        <v/>
      </c>
      <c r="H90" s="66" t="str">
        <f t="shared" si="5"/>
        <v/>
      </c>
      <c r="I90" s="65" t="b">
        <f t="shared" si="6"/>
        <v>1</v>
      </c>
    </row>
    <row r="91" spans="1:9" ht="25" customHeight="1">
      <c r="A91" s="70" t="str">
        <f t="shared" si="7"/>
        <v/>
      </c>
      <c r="B91" s="25"/>
      <c r="C91" s="24"/>
      <c r="D91" s="24"/>
      <c r="E91" s="21"/>
      <c r="F91" s="75" t="str">
        <f>IFERROR(_xlfn.XLOOKUP(D91,補助単価!$B$19:$B$28,補助単価!$D$19:$D$28),"")</f>
        <v/>
      </c>
      <c r="G91" s="76" t="str">
        <f t="shared" si="8"/>
        <v/>
      </c>
      <c r="H91" s="66" t="str">
        <f t="shared" si="5"/>
        <v/>
      </c>
      <c r="I91" s="65" t="b">
        <f t="shared" si="6"/>
        <v>1</v>
      </c>
    </row>
    <row r="92" spans="1:9" ht="25" customHeight="1">
      <c r="A92" s="70" t="str">
        <f t="shared" si="7"/>
        <v/>
      </c>
      <c r="B92" s="25"/>
      <c r="C92" s="24"/>
      <c r="D92" s="24"/>
      <c r="E92" s="21"/>
      <c r="F92" s="75" t="str">
        <f>IFERROR(_xlfn.XLOOKUP(D92,補助単価!$B$19:$B$28,補助単価!$D$19:$D$28),"")</f>
        <v/>
      </c>
      <c r="G92" s="76" t="str">
        <f t="shared" si="8"/>
        <v/>
      </c>
      <c r="H92" s="66" t="str">
        <f t="shared" si="5"/>
        <v/>
      </c>
      <c r="I92" s="65" t="b">
        <f t="shared" si="6"/>
        <v>1</v>
      </c>
    </row>
    <row r="93" spans="1:9" ht="25" customHeight="1">
      <c r="A93" s="70" t="str">
        <f t="shared" si="7"/>
        <v/>
      </c>
      <c r="B93" s="25"/>
      <c r="C93" s="24"/>
      <c r="D93" s="24"/>
      <c r="E93" s="21"/>
      <c r="F93" s="75" t="str">
        <f>IFERROR(_xlfn.XLOOKUP(D93,補助単価!$B$19:$B$28,補助単価!$D$19:$D$28),"")</f>
        <v/>
      </c>
      <c r="G93" s="76" t="str">
        <f t="shared" si="8"/>
        <v/>
      </c>
      <c r="H93" s="66" t="str">
        <f t="shared" si="5"/>
        <v/>
      </c>
      <c r="I93" s="65" t="b">
        <f t="shared" si="6"/>
        <v>1</v>
      </c>
    </row>
    <row r="94" spans="1:9" ht="25" customHeight="1">
      <c r="A94" s="70" t="str">
        <f t="shared" si="7"/>
        <v/>
      </c>
      <c r="B94" s="25"/>
      <c r="C94" s="24"/>
      <c r="D94" s="24"/>
      <c r="E94" s="21"/>
      <c r="F94" s="75" t="str">
        <f>IFERROR(_xlfn.XLOOKUP(D94,補助単価!$B$19:$B$28,補助単価!$D$19:$D$28),"")</f>
        <v/>
      </c>
      <c r="G94" s="76" t="str">
        <f t="shared" si="8"/>
        <v/>
      </c>
      <c r="H94" s="66" t="str">
        <f t="shared" si="5"/>
        <v/>
      </c>
      <c r="I94" s="65" t="b">
        <f t="shared" si="6"/>
        <v>1</v>
      </c>
    </row>
    <row r="95" spans="1:9" ht="25" customHeight="1">
      <c r="A95" s="70" t="str">
        <f t="shared" si="7"/>
        <v/>
      </c>
      <c r="B95" s="25"/>
      <c r="C95" s="24"/>
      <c r="D95" s="24"/>
      <c r="E95" s="21"/>
      <c r="F95" s="75" t="str">
        <f>IFERROR(_xlfn.XLOOKUP(D95,補助単価!$B$19:$B$28,補助単価!$D$19:$D$28),"")</f>
        <v/>
      </c>
      <c r="G95" s="76" t="str">
        <f t="shared" si="8"/>
        <v/>
      </c>
      <c r="H95" s="66" t="str">
        <f t="shared" si="5"/>
        <v/>
      </c>
      <c r="I95" s="65" t="b">
        <f t="shared" si="6"/>
        <v>1</v>
      </c>
    </row>
    <row r="96" spans="1:9" ht="25" customHeight="1">
      <c r="A96" s="70" t="str">
        <f t="shared" si="7"/>
        <v/>
      </c>
      <c r="B96" s="25"/>
      <c r="C96" s="24"/>
      <c r="D96" s="24"/>
      <c r="E96" s="21"/>
      <c r="F96" s="75" t="str">
        <f>IFERROR(_xlfn.XLOOKUP(D96,補助単価!$B$19:$B$28,補助単価!$D$19:$D$28),"")</f>
        <v/>
      </c>
      <c r="G96" s="76" t="str">
        <f t="shared" si="8"/>
        <v/>
      </c>
      <c r="H96" s="66" t="str">
        <f t="shared" si="5"/>
        <v/>
      </c>
      <c r="I96" s="65" t="b">
        <f t="shared" si="6"/>
        <v>1</v>
      </c>
    </row>
    <row r="97" spans="1:9" ht="25" customHeight="1">
      <c r="A97" s="70" t="str">
        <f t="shared" si="7"/>
        <v/>
      </c>
      <c r="B97" s="25"/>
      <c r="C97" s="24"/>
      <c r="D97" s="24"/>
      <c r="E97" s="21"/>
      <c r="F97" s="75" t="str">
        <f>IFERROR(_xlfn.XLOOKUP(D97,補助単価!$B$19:$B$28,補助単価!$D$19:$D$28),"")</f>
        <v/>
      </c>
      <c r="G97" s="76" t="str">
        <f t="shared" si="8"/>
        <v/>
      </c>
      <c r="H97" s="66" t="str">
        <f t="shared" si="5"/>
        <v/>
      </c>
      <c r="I97" s="65" t="b">
        <f t="shared" si="6"/>
        <v>1</v>
      </c>
    </row>
    <row r="98" spans="1:9" ht="25" customHeight="1">
      <c r="A98" s="70" t="str">
        <f t="shared" si="7"/>
        <v/>
      </c>
      <c r="B98" s="25"/>
      <c r="C98" s="24"/>
      <c r="D98" s="24"/>
      <c r="E98" s="21"/>
      <c r="F98" s="75" t="str">
        <f>IFERROR(_xlfn.XLOOKUP(D98,補助単価!$B$19:$B$28,補助単価!$D$19:$D$28),"")</f>
        <v/>
      </c>
      <c r="G98" s="76" t="str">
        <f t="shared" si="8"/>
        <v/>
      </c>
      <c r="H98" s="66" t="str">
        <f t="shared" si="5"/>
        <v/>
      </c>
      <c r="I98" s="65" t="b">
        <f t="shared" si="6"/>
        <v>1</v>
      </c>
    </row>
    <row r="99" spans="1:9" ht="25" customHeight="1">
      <c r="A99" s="70" t="str">
        <f t="shared" si="7"/>
        <v/>
      </c>
      <c r="B99" s="25"/>
      <c r="C99" s="24"/>
      <c r="D99" s="24"/>
      <c r="E99" s="21"/>
      <c r="F99" s="75" t="str">
        <f>IFERROR(_xlfn.XLOOKUP(D99,補助単価!$B$19:$B$28,補助単価!$D$19:$D$28),"")</f>
        <v/>
      </c>
      <c r="G99" s="76" t="str">
        <f t="shared" si="8"/>
        <v/>
      </c>
      <c r="H99" s="66" t="str">
        <f t="shared" si="5"/>
        <v/>
      </c>
      <c r="I99" s="65" t="b">
        <f t="shared" si="6"/>
        <v>1</v>
      </c>
    </row>
    <row r="100" spans="1:9" ht="25" customHeight="1">
      <c r="A100" s="70" t="str">
        <f t="shared" si="7"/>
        <v/>
      </c>
      <c r="B100" s="25"/>
      <c r="C100" s="24"/>
      <c r="D100" s="24"/>
      <c r="E100" s="21"/>
      <c r="F100" s="75" t="str">
        <f>IFERROR(_xlfn.XLOOKUP(D100,補助単価!$B$19:$B$28,補助単価!$D$19:$D$28),"")</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IFERROR(_xlfn.XLOOKUP(D101,補助単価!$B$19:$B$28,補助単価!$D$19:$D$28),"")</f>
        <v/>
      </c>
      <c r="G101" s="76" t="str">
        <f t="shared" si="8"/>
        <v/>
      </c>
      <c r="H101" s="66" t="str">
        <f t="shared" si="5"/>
        <v/>
      </c>
      <c r="I101" s="65" t="b">
        <f t="shared" si="9"/>
        <v>1</v>
      </c>
    </row>
    <row r="102" spans="1:9" ht="25" customHeight="1">
      <c r="A102" s="70" t="str">
        <f t="shared" si="7"/>
        <v/>
      </c>
      <c r="B102" s="25"/>
      <c r="C102" s="24"/>
      <c r="D102" s="24"/>
      <c r="E102" s="21"/>
      <c r="F102" s="75" t="str">
        <f>IFERROR(_xlfn.XLOOKUP(D102,補助単価!$B$19:$B$28,補助単価!$D$19:$D$28),"")</f>
        <v/>
      </c>
      <c r="G102" s="76" t="str">
        <f t="shared" si="8"/>
        <v/>
      </c>
      <c r="H102" s="66" t="str">
        <f t="shared" si="5"/>
        <v/>
      </c>
      <c r="I102" s="65" t="b">
        <f t="shared" si="9"/>
        <v>1</v>
      </c>
    </row>
    <row r="103" spans="1:9" ht="25" customHeight="1">
      <c r="A103" s="70" t="str">
        <f t="shared" si="7"/>
        <v/>
      </c>
      <c r="B103" s="25"/>
      <c r="C103" s="24"/>
      <c r="D103" s="24"/>
      <c r="E103" s="21"/>
      <c r="F103" s="75" t="str">
        <f>IFERROR(_xlfn.XLOOKUP(D103,補助単価!$B$19:$B$28,補助単価!$D$19:$D$28),"")</f>
        <v/>
      </c>
      <c r="G103" s="76" t="str">
        <f t="shared" si="8"/>
        <v/>
      </c>
      <c r="H103" s="66" t="str">
        <f t="shared" si="5"/>
        <v/>
      </c>
      <c r="I103" s="65" t="b">
        <f t="shared" si="9"/>
        <v>1</v>
      </c>
    </row>
    <row r="104" spans="1:9" ht="25" customHeight="1">
      <c r="A104" s="70" t="str">
        <f t="shared" si="7"/>
        <v/>
      </c>
      <c r="B104" s="25"/>
      <c r="C104" s="24"/>
      <c r="D104" s="24"/>
      <c r="E104" s="21"/>
      <c r="F104" s="75" t="str">
        <f>IFERROR(_xlfn.XLOOKUP(D104,補助単価!$B$19:$B$28,補助単価!$D$19:$D$28),"")</f>
        <v/>
      </c>
      <c r="G104" s="76" t="str">
        <f t="shared" si="8"/>
        <v/>
      </c>
      <c r="H104" s="66" t="str">
        <f t="shared" si="5"/>
        <v/>
      </c>
      <c r="I104" s="65" t="b">
        <f t="shared" si="9"/>
        <v>1</v>
      </c>
    </row>
    <row r="105" spans="1:9" ht="25" customHeight="1">
      <c r="A105" s="70" t="str">
        <f t="shared" si="7"/>
        <v/>
      </c>
      <c r="B105" s="25"/>
      <c r="C105" s="24"/>
      <c r="D105" s="24"/>
      <c r="E105" s="21"/>
      <c r="F105" s="75" t="str">
        <f>IFERROR(_xlfn.XLOOKUP(D105,補助単価!$B$19:$B$28,補助単価!$D$19:$D$28),"")</f>
        <v/>
      </c>
      <c r="G105" s="76" t="str">
        <f t="shared" si="8"/>
        <v/>
      </c>
      <c r="H105" s="66" t="str">
        <f t="shared" si="5"/>
        <v/>
      </c>
      <c r="I105" s="65" t="b">
        <f t="shared" si="9"/>
        <v>1</v>
      </c>
    </row>
    <row r="106" spans="1:9" ht="25" customHeight="1">
      <c r="A106" s="70" t="str">
        <f t="shared" si="7"/>
        <v/>
      </c>
      <c r="B106" s="25"/>
      <c r="C106" s="24"/>
      <c r="D106" s="24"/>
      <c r="E106" s="21"/>
      <c r="F106" s="75" t="str">
        <f>IFERROR(_xlfn.XLOOKUP(D106,補助単価!$B$19:$B$28,補助単価!$D$19:$D$28),"")</f>
        <v/>
      </c>
      <c r="G106" s="76" t="str">
        <f t="shared" si="8"/>
        <v/>
      </c>
      <c r="H106" s="66" t="str">
        <f t="shared" si="5"/>
        <v/>
      </c>
      <c r="I106" s="65" t="b">
        <f t="shared" si="9"/>
        <v>1</v>
      </c>
    </row>
    <row r="107" spans="1:9" ht="25" customHeight="1">
      <c r="A107" s="70" t="str">
        <f t="shared" si="7"/>
        <v/>
      </c>
      <c r="B107" s="25"/>
      <c r="C107" s="24"/>
      <c r="D107" s="24"/>
      <c r="E107" s="21"/>
      <c r="F107" s="75" t="str">
        <f>IFERROR(_xlfn.XLOOKUP(D107,補助単価!$B$19:$B$28,補助単価!$D$19:$D$28),"")</f>
        <v/>
      </c>
      <c r="G107" s="76" t="str">
        <f t="shared" si="8"/>
        <v/>
      </c>
      <c r="H107" s="66" t="str">
        <f t="shared" si="5"/>
        <v/>
      </c>
      <c r="I107" s="65" t="b">
        <f t="shared" si="9"/>
        <v>1</v>
      </c>
    </row>
    <row r="108" spans="1:9" ht="25" customHeight="1">
      <c r="A108" s="70" t="str">
        <f t="shared" si="7"/>
        <v/>
      </c>
      <c r="B108" s="25"/>
      <c r="C108" s="24"/>
      <c r="D108" s="24"/>
      <c r="E108" s="21"/>
      <c r="F108" s="75" t="str">
        <f>IFERROR(_xlfn.XLOOKUP(D108,補助単価!$B$19:$B$28,補助単価!$D$19:$D$28),"")</f>
        <v/>
      </c>
      <c r="G108" s="76" t="str">
        <f t="shared" si="8"/>
        <v/>
      </c>
      <c r="H108" s="66" t="str">
        <f t="shared" si="5"/>
        <v/>
      </c>
      <c r="I108" s="65" t="b">
        <f t="shared" si="9"/>
        <v>1</v>
      </c>
    </row>
    <row r="109" spans="1:9" ht="25" customHeight="1">
      <c r="A109" s="70" t="str">
        <f t="shared" si="7"/>
        <v/>
      </c>
      <c r="B109" s="25"/>
      <c r="C109" s="24"/>
      <c r="D109" s="24"/>
      <c r="E109" s="21"/>
      <c r="F109" s="75" t="str">
        <f>IFERROR(_xlfn.XLOOKUP(D109,補助単価!$B$19:$B$28,補助単価!$D$19:$D$28),"")</f>
        <v/>
      </c>
      <c r="G109" s="76" t="str">
        <f t="shared" si="8"/>
        <v/>
      </c>
      <c r="H109" s="66" t="str">
        <f t="shared" si="5"/>
        <v/>
      </c>
      <c r="I109" s="65" t="b">
        <f t="shared" si="9"/>
        <v>1</v>
      </c>
    </row>
    <row r="110" spans="1:9" ht="25" customHeight="1">
      <c r="A110" s="70" t="str">
        <f t="shared" si="7"/>
        <v/>
      </c>
      <c r="B110" s="25"/>
      <c r="C110" s="24"/>
      <c r="D110" s="24"/>
      <c r="E110" s="21"/>
      <c r="F110" s="75" t="str">
        <f>IFERROR(_xlfn.XLOOKUP(D110,補助単価!$B$19:$B$28,補助単価!$D$19:$D$28),"")</f>
        <v/>
      </c>
      <c r="G110" s="76" t="str">
        <f t="shared" si="8"/>
        <v/>
      </c>
      <c r="H110" s="66" t="str">
        <f t="shared" si="5"/>
        <v/>
      </c>
      <c r="I110" s="65" t="b">
        <f t="shared" si="9"/>
        <v>1</v>
      </c>
    </row>
    <row r="111" spans="1:9" ht="25" customHeight="1">
      <c r="A111" s="70" t="str">
        <f t="shared" si="7"/>
        <v/>
      </c>
      <c r="B111" s="25"/>
      <c r="C111" s="24"/>
      <c r="D111" s="24"/>
      <c r="E111" s="21"/>
      <c r="F111" s="75" t="str">
        <f>IFERROR(_xlfn.XLOOKUP(D111,補助単価!$B$19:$B$28,補助単価!$D$19:$D$28),"")</f>
        <v/>
      </c>
      <c r="G111" s="76" t="str">
        <f t="shared" si="8"/>
        <v/>
      </c>
      <c r="H111" s="66" t="str">
        <f t="shared" si="5"/>
        <v/>
      </c>
      <c r="I111" s="65" t="b">
        <f t="shared" si="9"/>
        <v>1</v>
      </c>
    </row>
    <row r="112" spans="1:9" ht="25" customHeight="1">
      <c r="A112" s="70" t="str">
        <f t="shared" si="7"/>
        <v/>
      </c>
      <c r="B112" s="25"/>
      <c r="C112" s="24"/>
      <c r="D112" s="24"/>
      <c r="E112" s="21"/>
      <c r="F112" s="75" t="str">
        <f>IFERROR(_xlfn.XLOOKUP(D112,補助単価!$B$19:$B$28,補助単価!$D$19:$D$28),"")</f>
        <v/>
      </c>
      <c r="G112" s="76" t="str">
        <f t="shared" si="8"/>
        <v/>
      </c>
      <c r="H112" s="66" t="str">
        <f t="shared" si="5"/>
        <v/>
      </c>
      <c r="I112" s="65" t="b">
        <f t="shared" si="9"/>
        <v>1</v>
      </c>
    </row>
    <row r="113" spans="1:9" ht="25" customHeight="1">
      <c r="A113" s="70" t="str">
        <f t="shared" si="7"/>
        <v/>
      </c>
      <c r="B113" s="25"/>
      <c r="C113" s="24"/>
      <c r="D113" s="24"/>
      <c r="E113" s="21"/>
      <c r="F113" s="75" t="str">
        <f>IFERROR(_xlfn.XLOOKUP(D113,補助単価!$B$19:$B$28,補助単価!$D$19:$D$28),"")</f>
        <v/>
      </c>
      <c r="G113" s="76" t="str">
        <f t="shared" si="8"/>
        <v/>
      </c>
      <c r="H113" s="66" t="str">
        <f t="shared" si="5"/>
        <v/>
      </c>
      <c r="I113" s="65" t="b">
        <f t="shared" si="9"/>
        <v>1</v>
      </c>
    </row>
    <row r="114" spans="1:9" ht="25" customHeight="1">
      <c r="A114" s="70" t="str">
        <f t="shared" si="7"/>
        <v/>
      </c>
      <c r="B114" s="25"/>
      <c r="C114" s="24"/>
      <c r="D114" s="24"/>
      <c r="E114" s="21"/>
      <c r="F114" s="75" t="str">
        <f>IFERROR(_xlfn.XLOOKUP(D114,補助単価!$B$19:$B$28,補助単価!$D$19:$D$28),"")</f>
        <v/>
      </c>
      <c r="G114" s="76" t="str">
        <f t="shared" si="8"/>
        <v/>
      </c>
      <c r="H114" s="66" t="str">
        <f t="shared" si="5"/>
        <v/>
      </c>
      <c r="I114" s="65" t="b">
        <f t="shared" si="9"/>
        <v>1</v>
      </c>
    </row>
    <row r="115" spans="1:9" ht="25" customHeight="1">
      <c r="A115" s="70" t="str">
        <f t="shared" si="7"/>
        <v/>
      </c>
      <c r="B115" s="25"/>
      <c r="C115" s="24"/>
      <c r="D115" s="24"/>
      <c r="E115" s="21"/>
      <c r="F115" s="75" t="str">
        <f>IFERROR(_xlfn.XLOOKUP(D115,補助単価!$B$19:$B$28,補助単価!$D$19:$D$28),"")</f>
        <v/>
      </c>
      <c r="G115" s="76" t="str">
        <f t="shared" si="8"/>
        <v/>
      </c>
      <c r="H115" s="66" t="str">
        <f t="shared" si="5"/>
        <v/>
      </c>
      <c r="I115" s="65" t="b">
        <f t="shared" si="9"/>
        <v>1</v>
      </c>
    </row>
    <row r="116" spans="1:9" ht="25" customHeight="1">
      <c r="A116" s="70" t="str">
        <f t="shared" si="7"/>
        <v/>
      </c>
      <c r="B116" s="25"/>
      <c r="C116" s="24"/>
      <c r="D116" s="24"/>
      <c r="E116" s="21"/>
      <c r="F116" s="75" t="str">
        <f>IFERROR(_xlfn.XLOOKUP(D116,補助単価!$B$19:$B$28,補助単価!$D$19:$D$28),"")</f>
        <v/>
      </c>
      <c r="G116" s="76" t="str">
        <f t="shared" si="8"/>
        <v/>
      </c>
      <c r="H116" s="66" t="str">
        <f t="shared" si="5"/>
        <v/>
      </c>
      <c r="I116" s="65" t="b">
        <f t="shared" si="9"/>
        <v>1</v>
      </c>
    </row>
    <row r="117" spans="1:9" ht="25" customHeight="1">
      <c r="A117" s="70" t="str">
        <f t="shared" si="7"/>
        <v/>
      </c>
      <c r="B117" s="25"/>
      <c r="C117" s="24"/>
      <c r="D117" s="24"/>
      <c r="E117" s="21"/>
      <c r="F117" s="75" t="str">
        <f>IFERROR(_xlfn.XLOOKUP(D117,補助単価!$B$19:$B$28,補助単価!$D$19:$D$28),"")</f>
        <v/>
      </c>
      <c r="G117" s="76" t="str">
        <f t="shared" si="8"/>
        <v/>
      </c>
      <c r="H117" s="66" t="str">
        <f t="shared" si="5"/>
        <v/>
      </c>
      <c r="I117" s="65" t="b">
        <f t="shared" si="9"/>
        <v>1</v>
      </c>
    </row>
    <row r="118" spans="1:9" ht="25" customHeight="1">
      <c r="A118" s="70" t="str">
        <f t="shared" si="7"/>
        <v/>
      </c>
      <c r="B118" s="25"/>
      <c r="C118" s="24"/>
      <c r="D118" s="24"/>
      <c r="E118" s="21"/>
      <c r="F118" s="75" t="str">
        <f>IFERROR(_xlfn.XLOOKUP(D118,補助単価!$B$19:$B$28,補助単価!$D$19:$D$28),"")</f>
        <v/>
      </c>
      <c r="G118" s="76" t="str">
        <f t="shared" si="8"/>
        <v/>
      </c>
      <c r="H118" s="66" t="str">
        <f t="shared" si="5"/>
        <v/>
      </c>
      <c r="I118" s="65" t="b">
        <f t="shared" si="9"/>
        <v>1</v>
      </c>
    </row>
    <row r="119" spans="1:9" ht="25" customHeight="1">
      <c r="A119" s="70" t="str">
        <f t="shared" si="7"/>
        <v/>
      </c>
      <c r="B119" s="25"/>
      <c r="C119" s="24"/>
      <c r="D119" s="24"/>
      <c r="E119" s="21"/>
      <c r="F119" s="75" t="str">
        <f>IFERROR(_xlfn.XLOOKUP(D119,補助単価!$B$19:$B$28,補助単価!$D$19:$D$28),"")</f>
        <v/>
      </c>
      <c r="G119" s="76" t="str">
        <f t="shared" si="8"/>
        <v/>
      </c>
      <c r="H119" s="66" t="str">
        <f t="shared" si="5"/>
        <v/>
      </c>
      <c r="I119" s="65" t="b">
        <f t="shared" si="9"/>
        <v>1</v>
      </c>
    </row>
    <row r="120" spans="1:9" ht="25" customHeight="1">
      <c r="A120" s="70" t="str">
        <f t="shared" si="7"/>
        <v/>
      </c>
      <c r="B120" s="25"/>
      <c r="C120" s="24"/>
      <c r="D120" s="24"/>
      <c r="E120" s="21"/>
      <c r="F120" s="75" t="str">
        <f>IFERROR(_xlfn.XLOOKUP(D120,補助単価!$B$19:$B$28,補助単価!$D$19:$D$28),"")</f>
        <v/>
      </c>
      <c r="G120" s="76" t="str">
        <f t="shared" si="8"/>
        <v/>
      </c>
      <c r="H120" s="66" t="str">
        <f t="shared" si="5"/>
        <v/>
      </c>
      <c r="I120" s="65" t="b">
        <f t="shared" si="9"/>
        <v>1</v>
      </c>
    </row>
    <row r="121" spans="1:9" ht="25" customHeight="1">
      <c r="A121" s="70" t="str">
        <f t="shared" si="7"/>
        <v/>
      </c>
      <c r="B121" s="25"/>
      <c r="C121" s="24"/>
      <c r="D121" s="24"/>
      <c r="E121" s="21"/>
      <c r="F121" s="75" t="str">
        <f>IFERROR(_xlfn.XLOOKUP(D121,補助単価!$B$19:$B$28,補助単価!$D$19:$D$28),"")</f>
        <v/>
      </c>
      <c r="G121" s="76" t="str">
        <f t="shared" si="8"/>
        <v/>
      </c>
      <c r="H121" s="66" t="str">
        <f t="shared" si="5"/>
        <v/>
      </c>
      <c r="I121" s="65" t="b">
        <f t="shared" si="9"/>
        <v>1</v>
      </c>
    </row>
    <row r="122" spans="1:9" ht="25" customHeight="1">
      <c r="A122" s="70" t="str">
        <f t="shared" si="7"/>
        <v/>
      </c>
      <c r="B122" s="25"/>
      <c r="C122" s="24"/>
      <c r="D122" s="24"/>
      <c r="E122" s="21"/>
      <c r="F122" s="75" t="str">
        <f>IFERROR(_xlfn.XLOOKUP(D122,補助単価!$B$19:$B$28,補助単価!$D$19:$D$28),"")</f>
        <v/>
      </c>
      <c r="G122" s="76" t="str">
        <f t="shared" si="8"/>
        <v/>
      </c>
      <c r="H122" s="66" t="str">
        <f t="shared" si="5"/>
        <v/>
      </c>
      <c r="I122" s="65" t="b">
        <f t="shared" si="9"/>
        <v>1</v>
      </c>
    </row>
    <row r="123" spans="1:9" ht="25" customHeight="1">
      <c r="A123" s="70" t="str">
        <f t="shared" si="7"/>
        <v/>
      </c>
      <c r="B123" s="25"/>
      <c r="C123" s="24"/>
      <c r="D123" s="24"/>
      <c r="E123" s="21"/>
      <c r="F123" s="75" t="str">
        <f>IFERROR(_xlfn.XLOOKUP(D123,補助単価!$B$19:$B$28,補助単価!$D$19:$D$28),"")</f>
        <v/>
      </c>
      <c r="G123" s="76" t="str">
        <f t="shared" si="8"/>
        <v/>
      </c>
      <c r="H123" s="66" t="str">
        <f t="shared" si="5"/>
        <v/>
      </c>
      <c r="I123" s="65" t="b">
        <f t="shared" si="9"/>
        <v>1</v>
      </c>
    </row>
    <row r="124" spans="1:9" ht="25" customHeight="1">
      <c r="A124" s="70" t="str">
        <f t="shared" si="7"/>
        <v/>
      </c>
      <c r="B124" s="25"/>
      <c r="C124" s="24"/>
      <c r="D124" s="24"/>
      <c r="E124" s="21"/>
      <c r="F124" s="75" t="str">
        <f>IFERROR(_xlfn.XLOOKUP(D124,補助単価!$B$19:$B$28,補助単価!$D$19:$D$28),"")</f>
        <v/>
      </c>
      <c r="G124" s="76" t="str">
        <f t="shared" si="8"/>
        <v/>
      </c>
      <c r="H124" s="66" t="str">
        <f t="shared" si="5"/>
        <v/>
      </c>
      <c r="I124" s="65" t="b">
        <f t="shared" si="9"/>
        <v>1</v>
      </c>
    </row>
    <row r="125" spans="1:9" ht="25" customHeight="1">
      <c r="A125" s="70" t="str">
        <f t="shared" si="7"/>
        <v/>
      </c>
      <c r="B125" s="25"/>
      <c r="C125" s="24"/>
      <c r="D125" s="24"/>
      <c r="E125" s="21"/>
      <c r="F125" s="75" t="str">
        <f>IFERROR(_xlfn.XLOOKUP(D125,補助単価!$B$19:$B$28,補助単価!$D$19:$D$28),"")</f>
        <v/>
      </c>
      <c r="G125" s="76" t="str">
        <f t="shared" si="8"/>
        <v/>
      </c>
      <c r="H125" s="66" t="str">
        <f t="shared" si="5"/>
        <v/>
      </c>
      <c r="I125" s="65" t="b">
        <f t="shared" si="9"/>
        <v>1</v>
      </c>
    </row>
    <row r="126" spans="1:9" ht="25" customHeight="1">
      <c r="A126" s="70" t="str">
        <f t="shared" si="7"/>
        <v/>
      </c>
      <c r="B126" s="25"/>
      <c r="C126" s="24"/>
      <c r="D126" s="24"/>
      <c r="E126" s="21"/>
      <c r="F126" s="75" t="str">
        <f>IFERROR(_xlfn.XLOOKUP(D126,補助単価!$B$19:$B$28,補助単価!$D$19:$D$28),"")</f>
        <v/>
      </c>
      <c r="G126" s="76" t="str">
        <f t="shared" si="8"/>
        <v/>
      </c>
      <c r="H126" s="66" t="str">
        <f t="shared" si="5"/>
        <v/>
      </c>
      <c r="I126" s="65" t="b">
        <f t="shared" si="9"/>
        <v>1</v>
      </c>
    </row>
    <row r="127" spans="1:9" ht="25" customHeight="1">
      <c r="A127" s="70" t="str">
        <f t="shared" si="7"/>
        <v/>
      </c>
      <c r="B127" s="25"/>
      <c r="C127" s="24"/>
      <c r="D127" s="24"/>
      <c r="E127" s="21"/>
      <c r="F127" s="75" t="str">
        <f>IFERROR(_xlfn.XLOOKUP(D127,補助単価!$B$19:$B$28,補助単価!$D$19:$D$28),"")</f>
        <v/>
      </c>
      <c r="G127" s="76" t="str">
        <f t="shared" si="8"/>
        <v/>
      </c>
      <c r="H127" s="66" t="str">
        <f t="shared" si="5"/>
        <v/>
      </c>
      <c r="I127" s="65" t="b">
        <f t="shared" si="9"/>
        <v>1</v>
      </c>
    </row>
    <row r="128" spans="1:9" ht="25" customHeight="1">
      <c r="A128" s="70" t="str">
        <f t="shared" si="7"/>
        <v/>
      </c>
      <c r="B128" s="25"/>
      <c r="C128" s="24"/>
      <c r="D128" s="24"/>
      <c r="E128" s="21"/>
      <c r="F128" s="75" t="str">
        <f>IFERROR(_xlfn.XLOOKUP(D128,補助単価!$B$19:$B$28,補助単価!$D$19:$D$28),"")</f>
        <v/>
      </c>
      <c r="G128" s="76" t="str">
        <f t="shared" si="8"/>
        <v/>
      </c>
      <c r="H128" s="66" t="str">
        <f t="shared" si="5"/>
        <v/>
      </c>
      <c r="I128" s="65" t="b">
        <f t="shared" si="9"/>
        <v>1</v>
      </c>
    </row>
    <row r="129" spans="1:9" ht="25" customHeight="1">
      <c r="A129" s="70" t="str">
        <f t="shared" si="7"/>
        <v/>
      </c>
      <c r="B129" s="25"/>
      <c r="C129" s="24"/>
      <c r="D129" s="24"/>
      <c r="E129" s="21"/>
      <c r="F129" s="75" t="str">
        <f>IFERROR(_xlfn.XLOOKUP(D129,補助単価!$B$19:$B$28,補助単価!$D$19:$D$28),"")</f>
        <v/>
      </c>
      <c r="G129" s="76" t="str">
        <f t="shared" si="8"/>
        <v/>
      </c>
      <c r="H129" s="66" t="str">
        <f t="shared" si="5"/>
        <v/>
      </c>
      <c r="I129" s="65" t="b">
        <f t="shared" si="9"/>
        <v>1</v>
      </c>
    </row>
    <row r="130" spans="1:9" ht="25" customHeight="1">
      <c r="A130" s="70" t="str">
        <f t="shared" si="7"/>
        <v/>
      </c>
      <c r="B130" s="25"/>
      <c r="C130" s="24"/>
      <c r="D130" s="24"/>
      <c r="E130" s="21"/>
      <c r="F130" s="75" t="str">
        <f>IFERROR(_xlfn.XLOOKUP(D130,補助単価!$B$19:$B$28,補助単価!$D$19:$D$28),"")</f>
        <v/>
      </c>
      <c r="G130" s="76" t="str">
        <f t="shared" si="8"/>
        <v/>
      </c>
      <c r="H130" s="66" t="str">
        <f t="shared" si="5"/>
        <v/>
      </c>
      <c r="I130" s="65" t="b">
        <f t="shared" si="9"/>
        <v>1</v>
      </c>
    </row>
    <row r="131" spans="1:9" ht="25" customHeight="1">
      <c r="A131" s="70" t="str">
        <f t="shared" si="7"/>
        <v/>
      </c>
      <c r="B131" s="25"/>
      <c r="C131" s="24"/>
      <c r="D131" s="24"/>
      <c r="E131" s="21"/>
      <c r="F131" s="75" t="str">
        <f>IFERROR(_xlfn.XLOOKUP(D131,補助単価!$B$19:$B$28,補助単価!$D$19:$D$28),"")</f>
        <v/>
      </c>
      <c r="G131" s="76" t="str">
        <f t="shared" si="8"/>
        <v/>
      </c>
      <c r="H131" s="66" t="str">
        <f t="shared" si="5"/>
        <v/>
      </c>
      <c r="I131" s="65" t="b">
        <f t="shared" si="9"/>
        <v>1</v>
      </c>
    </row>
    <row r="132" spans="1:9" ht="25" customHeight="1">
      <c r="A132" s="70" t="str">
        <f t="shared" si="7"/>
        <v/>
      </c>
      <c r="B132" s="25"/>
      <c r="C132" s="24"/>
      <c r="D132" s="24"/>
      <c r="E132" s="21"/>
      <c r="F132" s="75" t="str">
        <f>IFERROR(_xlfn.XLOOKUP(D132,補助単価!$B$19:$B$28,補助単価!$D$19:$D$28),"")</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IFERROR(_xlfn.XLOOKUP(D133,補助単価!$B$19:$B$28,補助単価!$D$19:$D$28),"")</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IFERROR(_xlfn.XLOOKUP(D134,補助単価!$B$19:$B$28,補助単価!$D$19:$D$28),"")</f>
        <v/>
      </c>
      <c r="G134" s="76" t="str">
        <f t="shared" si="13"/>
        <v/>
      </c>
      <c r="H134" s="66" t="str">
        <f t="shared" si="10"/>
        <v/>
      </c>
      <c r="I134" s="65" t="b">
        <f t="shared" si="11"/>
        <v>1</v>
      </c>
    </row>
    <row r="135" spans="1:9" ht="25" customHeight="1">
      <c r="A135" s="70" t="str">
        <f t="shared" si="12"/>
        <v/>
      </c>
      <c r="B135" s="25"/>
      <c r="C135" s="24"/>
      <c r="D135" s="24"/>
      <c r="E135" s="21"/>
      <c r="F135" s="75" t="str">
        <f>IFERROR(_xlfn.XLOOKUP(D135,補助単価!$B$19:$B$28,補助単価!$D$19:$D$28),"")</f>
        <v/>
      </c>
      <c r="G135" s="76" t="str">
        <f t="shared" si="13"/>
        <v/>
      </c>
      <c r="H135" s="66" t="str">
        <f t="shared" si="10"/>
        <v/>
      </c>
      <c r="I135" s="65" t="b">
        <f t="shared" si="11"/>
        <v>1</v>
      </c>
    </row>
    <row r="136" spans="1:9" ht="25" customHeight="1">
      <c r="A136" s="70" t="str">
        <f t="shared" si="12"/>
        <v/>
      </c>
      <c r="B136" s="25"/>
      <c r="C136" s="24"/>
      <c r="D136" s="24"/>
      <c r="E136" s="21"/>
      <c r="F136" s="75" t="str">
        <f>IFERROR(_xlfn.XLOOKUP(D136,補助単価!$B$19:$B$28,補助単価!$D$19:$D$28),"")</f>
        <v/>
      </c>
      <c r="G136" s="76" t="str">
        <f t="shared" si="13"/>
        <v/>
      </c>
      <c r="H136" s="66" t="str">
        <f t="shared" si="10"/>
        <v/>
      </c>
      <c r="I136" s="65" t="b">
        <f t="shared" si="11"/>
        <v>1</v>
      </c>
    </row>
    <row r="137" spans="1:9" ht="25" customHeight="1">
      <c r="A137" s="70" t="str">
        <f t="shared" si="12"/>
        <v/>
      </c>
      <c r="B137" s="25"/>
      <c r="C137" s="24"/>
      <c r="D137" s="24"/>
      <c r="E137" s="21"/>
      <c r="F137" s="75" t="str">
        <f>IFERROR(_xlfn.XLOOKUP(D137,補助単価!$B$19:$B$28,補助単価!$D$19:$D$28),"")</f>
        <v/>
      </c>
      <c r="G137" s="76" t="str">
        <f t="shared" si="13"/>
        <v/>
      </c>
      <c r="H137" s="66" t="str">
        <f t="shared" si="10"/>
        <v/>
      </c>
      <c r="I137" s="65" t="b">
        <f t="shared" si="11"/>
        <v>1</v>
      </c>
    </row>
    <row r="138" spans="1:9" ht="25" customHeight="1">
      <c r="A138" s="70" t="str">
        <f t="shared" si="12"/>
        <v/>
      </c>
      <c r="B138" s="25"/>
      <c r="C138" s="24"/>
      <c r="D138" s="24"/>
      <c r="E138" s="21"/>
      <c r="F138" s="75" t="str">
        <f>IFERROR(_xlfn.XLOOKUP(D138,補助単価!$B$19:$B$28,補助単価!$D$19:$D$28),"")</f>
        <v/>
      </c>
      <c r="G138" s="76" t="str">
        <f t="shared" si="13"/>
        <v/>
      </c>
      <c r="H138" s="66" t="str">
        <f t="shared" si="10"/>
        <v/>
      </c>
      <c r="I138" s="65" t="b">
        <f t="shared" si="11"/>
        <v>1</v>
      </c>
    </row>
    <row r="139" spans="1:9" ht="25" customHeight="1">
      <c r="A139" s="70" t="str">
        <f t="shared" si="12"/>
        <v/>
      </c>
      <c r="B139" s="25"/>
      <c r="C139" s="24"/>
      <c r="D139" s="24"/>
      <c r="E139" s="21"/>
      <c r="F139" s="75" t="str">
        <f>IFERROR(_xlfn.XLOOKUP(D139,補助単価!$B$19:$B$28,補助単価!$D$19:$D$28),"")</f>
        <v/>
      </c>
      <c r="G139" s="76" t="str">
        <f t="shared" si="13"/>
        <v/>
      </c>
      <c r="H139" s="66" t="str">
        <f t="shared" si="10"/>
        <v/>
      </c>
      <c r="I139" s="65" t="b">
        <f t="shared" si="11"/>
        <v>1</v>
      </c>
    </row>
    <row r="140" spans="1:9" ht="25" customHeight="1">
      <c r="A140" s="70" t="str">
        <f t="shared" si="12"/>
        <v/>
      </c>
      <c r="B140" s="25"/>
      <c r="C140" s="24"/>
      <c r="D140" s="24"/>
      <c r="E140" s="21"/>
      <c r="F140" s="75" t="str">
        <f>IFERROR(_xlfn.XLOOKUP(D140,補助単価!$B$19:$B$28,補助単価!$D$19:$D$28),"")</f>
        <v/>
      </c>
      <c r="G140" s="76" t="str">
        <f t="shared" si="13"/>
        <v/>
      </c>
      <c r="H140" s="66" t="str">
        <f t="shared" si="10"/>
        <v/>
      </c>
      <c r="I140" s="65" t="b">
        <f t="shared" si="11"/>
        <v>1</v>
      </c>
    </row>
    <row r="141" spans="1:9" ht="25" customHeight="1">
      <c r="A141" s="70" t="str">
        <f t="shared" si="12"/>
        <v/>
      </c>
      <c r="B141" s="25"/>
      <c r="C141" s="24"/>
      <c r="D141" s="24"/>
      <c r="E141" s="21"/>
      <c r="F141" s="75" t="str">
        <f>IFERROR(_xlfn.XLOOKUP(D141,補助単価!$B$19:$B$28,補助単価!$D$19:$D$28),"")</f>
        <v/>
      </c>
      <c r="G141" s="76" t="str">
        <f t="shared" si="13"/>
        <v/>
      </c>
      <c r="H141" s="66" t="str">
        <f t="shared" si="10"/>
        <v/>
      </c>
      <c r="I141" s="65" t="b">
        <f t="shared" si="11"/>
        <v>1</v>
      </c>
    </row>
    <row r="142" spans="1:9" ht="25" customHeight="1">
      <c r="A142" s="70" t="str">
        <f t="shared" si="12"/>
        <v/>
      </c>
      <c r="B142" s="25"/>
      <c r="C142" s="24"/>
      <c r="D142" s="24"/>
      <c r="E142" s="21"/>
      <c r="F142" s="75" t="str">
        <f>IFERROR(_xlfn.XLOOKUP(D142,補助単価!$B$19:$B$28,補助単価!$D$19:$D$28),"")</f>
        <v/>
      </c>
      <c r="G142" s="76" t="str">
        <f t="shared" si="13"/>
        <v/>
      </c>
      <c r="H142" s="66" t="str">
        <f t="shared" si="10"/>
        <v/>
      </c>
      <c r="I142" s="65" t="b">
        <f t="shared" si="11"/>
        <v>1</v>
      </c>
    </row>
    <row r="143" spans="1:9" ht="25" customHeight="1">
      <c r="A143" s="70" t="str">
        <f t="shared" si="12"/>
        <v/>
      </c>
      <c r="B143" s="25"/>
      <c r="C143" s="24"/>
      <c r="D143" s="24"/>
      <c r="E143" s="21"/>
      <c r="F143" s="75" t="str">
        <f>IFERROR(_xlfn.XLOOKUP(D143,補助単価!$B$19:$B$28,補助単価!$D$19:$D$28),"")</f>
        <v/>
      </c>
      <c r="G143" s="76" t="str">
        <f t="shared" si="13"/>
        <v/>
      </c>
      <c r="H143" s="66" t="str">
        <f t="shared" si="10"/>
        <v/>
      </c>
      <c r="I143" s="65" t="b">
        <f t="shared" si="11"/>
        <v>1</v>
      </c>
    </row>
    <row r="144" spans="1:9" ht="25" customHeight="1">
      <c r="A144" s="70" t="str">
        <f t="shared" si="12"/>
        <v/>
      </c>
      <c r="B144" s="25"/>
      <c r="C144" s="24"/>
      <c r="D144" s="24"/>
      <c r="E144" s="21"/>
      <c r="F144" s="75" t="str">
        <f>IFERROR(_xlfn.XLOOKUP(D144,補助単価!$B$19:$B$28,補助単価!$D$19:$D$28),"")</f>
        <v/>
      </c>
      <c r="G144" s="76" t="str">
        <f t="shared" si="13"/>
        <v/>
      </c>
      <c r="H144" s="66" t="str">
        <f t="shared" si="10"/>
        <v/>
      </c>
      <c r="I144" s="65" t="b">
        <f t="shared" si="11"/>
        <v>1</v>
      </c>
    </row>
    <row r="145" spans="1:9" ht="25" customHeight="1">
      <c r="A145" s="70" t="str">
        <f t="shared" si="12"/>
        <v/>
      </c>
      <c r="B145" s="25"/>
      <c r="C145" s="24"/>
      <c r="D145" s="24"/>
      <c r="E145" s="21"/>
      <c r="F145" s="75" t="str">
        <f>IFERROR(_xlfn.XLOOKUP(D145,補助単価!$B$19:$B$28,補助単価!$D$19:$D$28),"")</f>
        <v/>
      </c>
      <c r="G145" s="76" t="str">
        <f t="shared" si="13"/>
        <v/>
      </c>
      <c r="H145" s="66" t="str">
        <f t="shared" si="10"/>
        <v/>
      </c>
      <c r="I145" s="65" t="b">
        <f t="shared" si="11"/>
        <v>1</v>
      </c>
    </row>
    <row r="146" spans="1:9" ht="25" customHeight="1">
      <c r="A146" s="70" t="str">
        <f t="shared" si="12"/>
        <v/>
      </c>
      <c r="B146" s="25"/>
      <c r="C146" s="24"/>
      <c r="D146" s="24"/>
      <c r="E146" s="21"/>
      <c r="F146" s="75" t="str">
        <f>IFERROR(_xlfn.XLOOKUP(D146,補助単価!$B$19:$B$28,補助単価!$D$19:$D$28),"")</f>
        <v/>
      </c>
      <c r="G146" s="76" t="str">
        <f t="shared" si="13"/>
        <v/>
      </c>
      <c r="H146" s="66" t="str">
        <f t="shared" si="10"/>
        <v/>
      </c>
      <c r="I146" s="65" t="b">
        <f t="shared" si="11"/>
        <v>1</v>
      </c>
    </row>
    <row r="147" spans="1:9" ht="25" customHeight="1">
      <c r="A147" s="70" t="str">
        <f t="shared" si="12"/>
        <v/>
      </c>
      <c r="B147" s="25"/>
      <c r="C147" s="24"/>
      <c r="D147" s="24"/>
      <c r="E147" s="21"/>
      <c r="F147" s="75" t="str">
        <f>IFERROR(_xlfn.XLOOKUP(D147,補助単価!$B$19:$B$28,補助単価!$D$19:$D$28),"")</f>
        <v/>
      </c>
      <c r="G147" s="76" t="str">
        <f t="shared" si="13"/>
        <v/>
      </c>
      <c r="H147" s="66" t="str">
        <f t="shared" si="10"/>
        <v/>
      </c>
      <c r="I147" s="65" t="b">
        <f t="shared" si="11"/>
        <v>1</v>
      </c>
    </row>
    <row r="148" spans="1:9" ht="25" customHeight="1">
      <c r="A148" s="70" t="str">
        <f t="shared" si="12"/>
        <v/>
      </c>
      <c r="B148" s="25"/>
      <c r="C148" s="24"/>
      <c r="D148" s="24"/>
      <c r="E148" s="21"/>
      <c r="F148" s="75" t="str">
        <f>IFERROR(_xlfn.XLOOKUP(D148,補助単価!$B$19:$B$28,補助単価!$D$19:$D$28),"")</f>
        <v/>
      </c>
      <c r="G148" s="76" t="str">
        <f t="shared" si="13"/>
        <v/>
      </c>
      <c r="H148" s="66" t="str">
        <f t="shared" si="10"/>
        <v/>
      </c>
      <c r="I148" s="65" t="b">
        <f t="shared" si="11"/>
        <v>1</v>
      </c>
    </row>
    <row r="149" spans="1:9" ht="25" customHeight="1">
      <c r="A149" s="70" t="str">
        <f t="shared" si="12"/>
        <v/>
      </c>
      <c r="B149" s="25"/>
      <c r="C149" s="24"/>
      <c r="D149" s="24"/>
      <c r="E149" s="21"/>
      <c r="F149" s="75" t="str">
        <f>IFERROR(_xlfn.XLOOKUP(D149,補助単価!$B$19:$B$28,補助単価!$D$19:$D$28),"")</f>
        <v/>
      </c>
      <c r="G149" s="76" t="str">
        <f t="shared" si="13"/>
        <v/>
      </c>
      <c r="H149" s="66" t="str">
        <f t="shared" si="10"/>
        <v/>
      </c>
      <c r="I149" s="65" t="b">
        <f t="shared" si="11"/>
        <v>1</v>
      </c>
    </row>
  </sheetData>
  <sheetProtection algorithmName="SHA-512" hashValue="pbC7+MfRRwznZM+dsazvvqS507rZksjdugxJmh4H3jrOa9OMOz989BtZhM1Z/UenwVzL0osoSllRSltzvHm3BQ==" saltValue="gzpJgfvhQOFYY883otBqnw==" spinCount="100000" sheet="1" selectLockedCells="1"/>
  <mergeCells count="3">
    <mergeCell ref="B2:D2"/>
    <mergeCell ref="J11:K11"/>
    <mergeCell ref="A1:D1"/>
  </mergeCells>
  <phoneticPr fontId="2"/>
  <conditionalFormatting sqref="A3:G149">
    <cfRule type="expression" dxfId="21" priority="1">
      <formula>$I3=FALSE</formula>
    </cfRule>
  </conditionalFormatting>
  <conditionalFormatting sqref="A1:XFD1048576">
    <cfRule type="expression" dxfId="20" priority="3" stopIfTrue="1">
      <formula>CELL("PROTECT",A1)=1</formula>
    </cfRule>
  </conditionalFormatting>
  <dataValidations count="5">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8564922-B7B0-4D11-B665-931DE9512F32}">
      <formula1>AND(LENB(E4:G4)=LEN(E4:G4))</formula1>
    </dataValidation>
    <dataValidation imeMode="on" allowBlank="1" showInputMessage="1" showErrorMessage="1" sqref="C4:C149" xr:uid="{3E04070A-6F03-47C8-A704-C7DD0559F9C6}"/>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342798BB-5BB1-4112-A8E6-809FF396F3A5}">
      <formula1>AND(LENB(E39:G39)=LEN(E39:G39))</formula1>
    </dataValidation>
    <dataValidation type="custom" allowBlank="1" showInputMessage="1" showErrorMessage="1" sqref="H4:H149" xr:uid="{7E557864-41BE-4748-9EE3-1A35E1C52397}">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899C2AB1-D8F4-4329-85A7-073A8F0A0D5E}">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9D4513BB-0E87-4CD1-94C6-A9E4CA660CC8}">
          <x14:formula1>
            <xm:f>補助単価!$B$19:$B$28</xm:f>
          </x14:formula1>
          <xm:sqref>D4:D149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C9F73-4CB8-4754-999F-7D2E1703E8ED}">
  <sheetPr>
    <pageSetUpPr fitToPage="1"/>
  </sheetPr>
  <dimension ref="A1:K149"/>
  <sheetViews>
    <sheetView view="pageBreakPreview" zoomScaleNormal="100" zoomScaleSheetLayoutView="100" workbookViewId="0">
      <selection activeCell="D4" sqref="D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6.453125" style="67" bestFit="1" customWidth="1"/>
    <col min="6" max="6" width="12" style="67" bestFit="1" customWidth="1"/>
    <col min="7" max="7" width="21.7265625" style="78" hidden="1" customWidth="1"/>
    <col min="8" max="8" width="17.08984375" style="79" hidden="1" customWidth="1"/>
    <col min="9" max="9" width="27.26953125" style="67" bestFit="1" customWidth="1"/>
    <col min="10" max="10" width="16.36328125" style="67" bestFit="1" customWidth="1"/>
    <col min="11" max="11" width="6" style="67" bestFit="1" customWidth="1"/>
    <col min="12" max="16384" width="8.7265625" style="67"/>
  </cols>
  <sheetData>
    <row r="1" spans="1:11">
      <c r="A1" s="261" t="s">
        <v>206</v>
      </c>
      <c r="B1" s="261"/>
      <c r="C1" s="261"/>
      <c r="D1" s="65"/>
      <c r="E1" s="65"/>
      <c r="F1" s="146" t="str">
        <f>HYPERLINK("#目次・記入上の注意!A1","目次に戻る")</f>
        <v>目次に戻る</v>
      </c>
      <c r="G1" s="66"/>
      <c r="H1" s="65"/>
    </row>
    <row r="2" spans="1:11">
      <c r="A2" s="68"/>
      <c r="B2" s="257" t="s">
        <v>190</v>
      </c>
      <c r="C2" s="257"/>
      <c r="D2" s="257"/>
      <c r="E2" s="80"/>
      <c r="F2" s="80"/>
      <c r="G2" s="66"/>
      <c r="H2" s="65"/>
    </row>
    <row r="3" spans="1:11" s="74" customFormat="1" ht="26">
      <c r="A3" s="70" t="s">
        <v>31</v>
      </c>
      <c r="B3" s="70" t="s">
        <v>27</v>
      </c>
      <c r="C3" s="71" t="s">
        <v>28</v>
      </c>
      <c r="D3" s="70" t="s">
        <v>29</v>
      </c>
      <c r="E3" s="72" t="s">
        <v>117</v>
      </c>
      <c r="F3" s="70" t="s">
        <v>30</v>
      </c>
      <c r="G3" s="66" t="s">
        <v>32</v>
      </c>
      <c r="H3" s="73" t="s">
        <v>33</v>
      </c>
    </row>
    <row r="4" spans="1:11" ht="25" customHeight="1">
      <c r="A4" s="70" t="str">
        <f>IF(F4="","",IF(F4=0,"",1))</f>
        <v/>
      </c>
      <c r="B4" s="25"/>
      <c r="C4" s="24"/>
      <c r="D4" s="24"/>
      <c r="E4" s="75" t="str">
        <f>IFERROR(_xlfn.XLOOKUP(D4,補助単価!$B$4:$B$18,補助単価!$C$4:$C$18),"")</f>
        <v/>
      </c>
      <c r="F4" s="76" t="str">
        <f>IFERROR(E4,"")</f>
        <v/>
      </c>
      <c r="G4" s="66" t="str">
        <f t="shared" ref="G4:G67" si="0">B4&amp;D4</f>
        <v/>
      </c>
      <c r="H4" s="65" t="b">
        <f t="shared" ref="H4:H35" si="1">IF(G4="",TRUE,COUNTIF(G:G,G4)=1)</f>
        <v>1</v>
      </c>
      <c r="I4" s="67" t="s">
        <v>118</v>
      </c>
      <c r="K4" s="74"/>
    </row>
    <row r="5" spans="1:11" ht="25" customHeight="1">
      <c r="A5" s="70" t="str">
        <f t="shared" ref="A5:A68" si="2">IF(F5="","",IF(F5=0,"",A4+1))</f>
        <v/>
      </c>
      <c r="B5" s="25"/>
      <c r="C5" s="24"/>
      <c r="D5" s="24"/>
      <c r="E5" s="75" t="str">
        <f>IFERROR(_xlfn.XLOOKUP(D5,補助単価!$B$4:$B$18,補助単価!$C$4:$C$18),"")</f>
        <v/>
      </c>
      <c r="F5" s="76" t="str">
        <f t="shared" ref="F5:F68" si="3">IFERROR(E5,"")</f>
        <v/>
      </c>
      <c r="G5" s="66" t="str">
        <f t="shared" si="0"/>
        <v/>
      </c>
      <c r="H5" s="65" t="b">
        <f t="shared" si="1"/>
        <v>1</v>
      </c>
      <c r="I5" s="89" t="s">
        <v>123</v>
      </c>
      <c r="J5" s="89" t="s">
        <v>124</v>
      </c>
      <c r="K5" s="89" t="s">
        <v>125</v>
      </c>
    </row>
    <row r="6" spans="1:11" ht="25" customHeight="1">
      <c r="A6" s="70" t="str">
        <f t="shared" si="2"/>
        <v/>
      </c>
      <c r="B6" s="25"/>
      <c r="C6" s="24"/>
      <c r="D6" s="24"/>
      <c r="E6" s="75" t="str">
        <f>IFERROR(_xlfn.XLOOKUP(D6,補助単価!$B$4:$B$18,補助単価!$C$4:$C$18),"")</f>
        <v/>
      </c>
      <c r="F6" s="76" t="str">
        <f t="shared" si="3"/>
        <v/>
      </c>
      <c r="G6" s="66" t="str">
        <f t="shared" si="0"/>
        <v/>
      </c>
      <c r="H6" s="65" t="b">
        <f t="shared" si="1"/>
        <v>1</v>
      </c>
      <c r="I6" s="87" t="s">
        <v>126</v>
      </c>
      <c r="J6" s="90">
        <f>COUNTIF(F:F,"&gt;0")</f>
        <v>0</v>
      </c>
      <c r="K6" s="89" t="str">
        <f>IFERROR("○","×")</f>
        <v>○</v>
      </c>
    </row>
    <row r="7" spans="1:11" ht="25" customHeight="1">
      <c r="A7" s="70" t="str">
        <f t="shared" si="2"/>
        <v/>
      </c>
      <c r="B7" s="25"/>
      <c r="C7" s="24"/>
      <c r="D7" s="24"/>
      <c r="E7" s="75" t="str">
        <f>IFERROR(_xlfn.XLOOKUP(D7,補助単価!$B$4:$B$18,補助単価!$C$4:$C$18),"")</f>
        <v/>
      </c>
      <c r="F7" s="76" t="str">
        <f t="shared" si="3"/>
        <v/>
      </c>
      <c r="G7" s="66" t="str">
        <f t="shared" si="0"/>
        <v/>
      </c>
      <c r="H7" s="65" t="b">
        <f t="shared" si="1"/>
        <v>1</v>
      </c>
      <c r="I7" s="87" t="s">
        <v>127</v>
      </c>
      <c r="J7" s="88">
        <f>SUM(F:F)</f>
        <v>0</v>
      </c>
      <c r="K7" s="89" t="str">
        <f>IFERROR("○","×")</f>
        <v>○</v>
      </c>
    </row>
    <row r="8" spans="1:11" ht="25" customHeight="1">
      <c r="A8" s="70" t="str">
        <f t="shared" si="2"/>
        <v/>
      </c>
      <c r="B8" s="25"/>
      <c r="C8" s="24"/>
      <c r="D8" s="24"/>
      <c r="E8" s="75" t="str">
        <f>IFERROR(_xlfn.XLOOKUP(D8,補助単価!$B$4:$B$18,補助単価!$C$4:$C$18),"")</f>
        <v/>
      </c>
      <c r="F8" s="76" t="str">
        <f t="shared" si="3"/>
        <v/>
      </c>
      <c r="G8" s="66" t="str">
        <f t="shared" si="0"/>
        <v/>
      </c>
      <c r="H8" s="65" t="b">
        <f t="shared" si="1"/>
        <v>1</v>
      </c>
      <c r="I8" s="87" t="s">
        <v>131</v>
      </c>
      <c r="J8" s="87">
        <f>COUNTIF(H:H,"FALSE")</f>
        <v>0</v>
      </c>
      <c r="K8" s="89" t="str">
        <f>IF(J8&gt;0,"×","○")</f>
        <v>○</v>
      </c>
    </row>
    <row r="9" spans="1:11" ht="25" customHeight="1">
      <c r="A9" s="70" t="str">
        <f t="shared" si="2"/>
        <v/>
      </c>
      <c r="B9" s="25"/>
      <c r="C9" s="24"/>
      <c r="D9" s="24"/>
      <c r="E9" s="75" t="str">
        <f>IFERROR(_xlfn.XLOOKUP(D9,補助単価!$B$4:$B$18,補助単価!$C$4:$C$18),"")</f>
        <v/>
      </c>
      <c r="F9" s="76" t="str">
        <f t="shared" si="3"/>
        <v/>
      </c>
      <c r="G9" s="66" t="str">
        <f t="shared" si="0"/>
        <v/>
      </c>
      <c r="H9" s="65" t="b">
        <f t="shared" si="1"/>
        <v>1</v>
      </c>
      <c r="I9" s="91" t="s">
        <v>161</v>
      </c>
      <c r="J9" s="89" t="str">
        <f>IF(AND(COUNTA(B:B)-1=COUNTA(C:C),COUNTA(B:B)-1=COUNTA(D:D)),"無","有")</f>
        <v>無</v>
      </c>
      <c r="K9" s="89" t="str">
        <f>IF(J9="無","○","×")</f>
        <v>○</v>
      </c>
    </row>
    <row r="10" spans="1:11" ht="25" customHeight="1">
      <c r="A10" s="70" t="str">
        <f t="shared" si="2"/>
        <v/>
      </c>
      <c r="B10" s="25"/>
      <c r="C10" s="24"/>
      <c r="D10" s="24"/>
      <c r="E10" s="75" t="str">
        <f>IFERROR(_xlfn.XLOOKUP(D10,補助単価!$B$4:$B$18,補助単価!$C$4:$C$18),"")</f>
        <v/>
      </c>
      <c r="F10" s="76" t="str">
        <f t="shared" si="3"/>
        <v/>
      </c>
      <c r="G10" s="66" t="str">
        <f t="shared" si="0"/>
        <v/>
      </c>
      <c r="H10" s="65" t="b">
        <f t="shared" si="1"/>
        <v>1</v>
      </c>
      <c r="I10" s="87" t="s">
        <v>162</v>
      </c>
      <c r="J10" s="89" t="str">
        <f>IF(AND(COUNTIF(D:D,"")=COUNTIF(E:E,"")),"無","有")</f>
        <v>無</v>
      </c>
      <c r="K10" s="89" t="str">
        <f>IF(J10="有","×","○")</f>
        <v>○</v>
      </c>
    </row>
    <row r="11" spans="1:11" ht="25" customHeight="1">
      <c r="A11" s="70" t="str">
        <f t="shared" si="2"/>
        <v/>
      </c>
      <c r="B11" s="25"/>
      <c r="C11" s="24"/>
      <c r="D11" s="24"/>
      <c r="E11" s="75" t="str">
        <f>IFERROR(_xlfn.XLOOKUP(D11,補助単価!$B$4:$B$18,補助単価!$C$4:$C$18),"")</f>
        <v/>
      </c>
      <c r="F11" s="76" t="str">
        <f t="shared" si="3"/>
        <v/>
      </c>
      <c r="G11" s="66" t="str">
        <f t="shared" si="0"/>
        <v/>
      </c>
      <c r="H11" s="65" t="b">
        <f t="shared" si="1"/>
        <v>1</v>
      </c>
      <c r="I11" s="258" t="s">
        <v>164</v>
      </c>
      <c r="J11" s="259"/>
      <c r="K11" s="89" t="str">
        <f>IF(COUNTIF(K6:K10,"×")&gt;0,"×","○")</f>
        <v>○</v>
      </c>
    </row>
    <row r="12" spans="1:11" ht="25" customHeight="1">
      <c r="A12" s="70" t="str">
        <f t="shared" si="2"/>
        <v/>
      </c>
      <c r="B12" s="25"/>
      <c r="C12" s="24"/>
      <c r="D12" s="24"/>
      <c r="E12" s="75" t="str">
        <f>IFERROR(_xlfn.XLOOKUP(D12,補助単価!$B$4:$B$18,補助単価!$C$4:$C$18),"")</f>
        <v/>
      </c>
      <c r="F12" s="76" t="str">
        <f t="shared" si="3"/>
        <v/>
      </c>
      <c r="G12" s="66" t="str">
        <f t="shared" si="0"/>
        <v/>
      </c>
      <c r="H12" s="65" t="b">
        <f t="shared" si="1"/>
        <v>1</v>
      </c>
    </row>
    <row r="13" spans="1:11" ht="25" customHeight="1">
      <c r="A13" s="70" t="str">
        <f t="shared" si="2"/>
        <v/>
      </c>
      <c r="B13" s="25"/>
      <c r="C13" s="24"/>
      <c r="D13" s="24"/>
      <c r="E13" s="75" t="str">
        <f>IFERROR(_xlfn.XLOOKUP(D13,補助単価!$B$4:$B$18,補助単価!$C$4:$C$18),"")</f>
        <v/>
      </c>
      <c r="F13" s="76" t="str">
        <f t="shared" si="3"/>
        <v/>
      </c>
      <c r="G13" s="66" t="str">
        <f t="shared" si="0"/>
        <v/>
      </c>
      <c r="H13" s="65" t="b">
        <f t="shared" si="1"/>
        <v>1</v>
      </c>
    </row>
    <row r="14" spans="1:11" ht="25" customHeight="1">
      <c r="A14" s="70" t="str">
        <f t="shared" si="2"/>
        <v/>
      </c>
      <c r="B14" s="25"/>
      <c r="C14" s="24"/>
      <c r="D14" s="24"/>
      <c r="E14" s="75" t="str">
        <f>IFERROR(_xlfn.XLOOKUP(D14,補助単価!$B$4:$B$18,補助単価!$C$4:$C$18),"")</f>
        <v/>
      </c>
      <c r="F14" s="76" t="str">
        <f t="shared" si="3"/>
        <v/>
      </c>
      <c r="G14" s="66" t="str">
        <f t="shared" si="0"/>
        <v/>
      </c>
      <c r="H14" s="65" t="b">
        <f t="shared" si="1"/>
        <v>1</v>
      </c>
    </row>
    <row r="15" spans="1:11" ht="25" customHeight="1">
      <c r="A15" s="70" t="str">
        <f t="shared" si="2"/>
        <v/>
      </c>
      <c r="B15" s="25"/>
      <c r="C15" s="24"/>
      <c r="D15" s="24"/>
      <c r="E15" s="75" t="str">
        <f>IFERROR(_xlfn.XLOOKUP(D15,補助単価!$B$4:$B$18,補助単価!$C$4:$C$18),"")</f>
        <v/>
      </c>
      <c r="F15" s="76" t="str">
        <f t="shared" si="3"/>
        <v/>
      </c>
      <c r="G15" s="66" t="str">
        <f t="shared" si="0"/>
        <v/>
      </c>
      <c r="H15" s="65" t="b">
        <f t="shared" si="1"/>
        <v>1</v>
      </c>
    </row>
    <row r="16" spans="1:11" ht="25" customHeight="1">
      <c r="A16" s="70" t="str">
        <f t="shared" si="2"/>
        <v/>
      </c>
      <c r="B16" s="25"/>
      <c r="C16" s="24"/>
      <c r="D16" s="24"/>
      <c r="E16" s="75" t="str">
        <f>IFERROR(_xlfn.XLOOKUP(D16,補助単価!$B$4:$B$18,補助単価!$C$4:$C$18),"")</f>
        <v/>
      </c>
      <c r="F16" s="76" t="str">
        <f t="shared" si="3"/>
        <v/>
      </c>
      <c r="G16" s="66" t="str">
        <f t="shared" si="0"/>
        <v/>
      </c>
      <c r="H16" s="65" t="b">
        <f t="shared" si="1"/>
        <v>1</v>
      </c>
    </row>
    <row r="17" spans="1:8" ht="25" customHeight="1">
      <c r="A17" s="70" t="str">
        <f t="shared" si="2"/>
        <v/>
      </c>
      <c r="B17" s="25"/>
      <c r="C17" s="24"/>
      <c r="D17" s="24"/>
      <c r="E17" s="75" t="str">
        <f>IFERROR(_xlfn.XLOOKUP(D17,補助単価!$B$4:$B$18,補助単価!$C$4:$C$18),"")</f>
        <v/>
      </c>
      <c r="F17" s="76" t="str">
        <f t="shared" si="3"/>
        <v/>
      </c>
      <c r="G17" s="66" t="str">
        <f t="shared" si="0"/>
        <v/>
      </c>
      <c r="H17" s="65" t="b">
        <f t="shared" si="1"/>
        <v>1</v>
      </c>
    </row>
    <row r="18" spans="1:8" ht="25" customHeight="1">
      <c r="A18" s="70" t="str">
        <f t="shared" si="2"/>
        <v/>
      </c>
      <c r="B18" s="25"/>
      <c r="C18" s="24"/>
      <c r="D18" s="24"/>
      <c r="E18" s="75" t="str">
        <f>IFERROR(_xlfn.XLOOKUP(D18,補助単価!$B$4:$B$18,補助単価!$C$4:$C$18),"")</f>
        <v/>
      </c>
      <c r="F18" s="76" t="str">
        <f t="shared" si="3"/>
        <v/>
      </c>
      <c r="G18" s="66" t="str">
        <f t="shared" si="0"/>
        <v/>
      </c>
      <c r="H18" s="65" t="b">
        <f t="shared" si="1"/>
        <v>1</v>
      </c>
    </row>
    <row r="19" spans="1:8" ht="25" customHeight="1">
      <c r="A19" s="70" t="str">
        <f t="shared" si="2"/>
        <v/>
      </c>
      <c r="B19" s="25"/>
      <c r="C19" s="24"/>
      <c r="D19" s="24"/>
      <c r="E19" s="75" t="str">
        <f>IFERROR(_xlfn.XLOOKUP(D19,補助単価!$B$4:$B$18,補助単価!$C$4:$C$18),"")</f>
        <v/>
      </c>
      <c r="F19" s="76" t="str">
        <f t="shared" si="3"/>
        <v/>
      </c>
      <c r="G19" s="66" t="str">
        <f t="shared" si="0"/>
        <v/>
      </c>
      <c r="H19" s="65" t="b">
        <f t="shared" si="1"/>
        <v>1</v>
      </c>
    </row>
    <row r="20" spans="1:8" ht="25" customHeight="1">
      <c r="A20" s="70" t="str">
        <f t="shared" si="2"/>
        <v/>
      </c>
      <c r="B20" s="25"/>
      <c r="C20" s="24"/>
      <c r="D20" s="24"/>
      <c r="E20" s="75" t="str">
        <f>IFERROR(_xlfn.XLOOKUP(D20,補助単価!$B$4:$B$18,補助単価!$C$4:$C$18),"")</f>
        <v/>
      </c>
      <c r="F20" s="76" t="str">
        <f t="shared" si="3"/>
        <v/>
      </c>
      <c r="G20" s="66" t="str">
        <f t="shared" si="0"/>
        <v/>
      </c>
      <c r="H20" s="65" t="b">
        <f t="shared" si="1"/>
        <v>1</v>
      </c>
    </row>
    <row r="21" spans="1:8" ht="25" customHeight="1">
      <c r="A21" s="70" t="str">
        <f t="shared" si="2"/>
        <v/>
      </c>
      <c r="B21" s="25"/>
      <c r="C21" s="24"/>
      <c r="D21" s="24"/>
      <c r="E21" s="75" t="str">
        <f>IFERROR(_xlfn.XLOOKUP(D21,補助単価!$B$4:$B$18,補助単価!$C$4:$C$18),"")</f>
        <v/>
      </c>
      <c r="F21" s="76" t="str">
        <f t="shared" si="3"/>
        <v/>
      </c>
      <c r="G21" s="66" t="str">
        <f t="shared" si="0"/>
        <v/>
      </c>
      <c r="H21" s="65" t="b">
        <f t="shared" si="1"/>
        <v>1</v>
      </c>
    </row>
    <row r="22" spans="1:8" ht="25" customHeight="1">
      <c r="A22" s="70" t="str">
        <f t="shared" si="2"/>
        <v/>
      </c>
      <c r="B22" s="25"/>
      <c r="C22" s="24"/>
      <c r="D22" s="24"/>
      <c r="E22" s="75" t="str">
        <f>IFERROR(_xlfn.XLOOKUP(D22,補助単価!$B$4:$B$18,補助単価!$C$4:$C$18),"")</f>
        <v/>
      </c>
      <c r="F22" s="76" t="str">
        <f t="shared" si="3"/>
        <v/>
      </c>
      <c r="G22" s="66" t="str">
        <f t="shared" si="0"/>
        <v/>
      </c>
      <c r="H22" s="65" t="b">
        <f t="shared" si="1"/>
        <v>1</v>
      </c>
    </row>
    <row r="23" spans="1:8" ht="25" customHeight="1">
      <c r="A23" s="70" t="str">
        <f t="shared" si="2"/>
        <v/>
      </c>
      <c r="B23" s="25"/>
      <c r="C23" s="24"/>
      <c r="D23" s="24"/>
      <c r="E23" s="75" t="str">
        <f>IFERROR(_xlfn.XLOOKUP(D23,補助単価!$B$4:$B$18,補助単価!$C$4:$C$18),"")</f>
        <v/>
      </c>
      <c r="F23" s="76" t="str">
        <f t="shared" si="3"/>
        <v/>
      </c>
      <c r="G23" s="66" t="str">
        <f t="shared" si="0"/>
        <v/>
      </c>
      <c r="H23" s="65" t="b">
        <f t="shared" si="1"/>
        <v>1</v>
      </c>
    </row>
    <row r="24" spans="1:8" ht="25" customHeight="1">
      <c r="A24" s="70" t="str">
        <f t="shared" si="2"/>
        <v/>
      </c>
      <c r="B24" s="25"/>
      <c r="C24" s="24"/>
      <c r="D24" s="24"/>
      <c r="E24" s="75" t="str">
        <f>IFERROR(_xlfn.XLOOKUP(D24,補助単価!$B$4:$B$18,補助単価!$C$4:$C$18),"")</f>
        <v/>
      </c>
      <c r="F24" s="76" t="str">
        <f t="shared" si="3"/>
        <v/>
      </c>
      <c r="G24" s="66" t="str">
        <f t="shared" si="0"/>
        <v/>
      </c>
      <c r="H24" s="65" t="b">
        <f t="shared" si="1"/>
        <v>1</v>
      </c>
    </row>
    <row r="25" spans="1:8" ht="25" customHeight="1">
      <c r="A25" s="70" t="str">
        <f t="shared" si="2"/>
        <v/>
      </c>
      <c r="B25" s="25"/>
      <c r="C25" s="24"/>
      <c r="D25" s="24"/>
      <c r="E25" s="75" t="str">
        <f>IFERROR(_xlfn.XLOOKUP(D25,補助単価!$B$4:$B$18,補助単価!$C$4:$C$18),"")</f>
        <v/>
      </c>
      <c r="F25" s="76" t="str">
        <f t="shared" si="3"/>
        <v/>
      </c>
      <c r="G25" s="66" t="str">
        <f t="shared" si="0"/>
        <v/>
      </c>
      <c r="H25" s="65" t="b">
        <f t="shared" si="1"/>
        <v>1</v>
      </c>
    </row>
    <row r="26" spans="1:8" ht="25" customHeight="1">
      <c r="A26" s="70" t="str">
        <f t="shared" si="2"/>
        <v/>
      </c>
      <c r="B26" s="25"/>
      <c r="C26" s="24"/>
      <c r="D26" s="24"/>
      <c r="E26" s="75" t="str">
        <f>IFERROR(_xlfn.XLOOKUP(D26,補助単価!$B$4:$B$18,補助単価!$C$4:$C$18),"")</f>
        <v/>
      </c>
      <c r="F26" s="76" t="str">
        <f t="shared" si="3"/>
        <v/>
      </c>
      <c r="G26" s="66" t="str">
        <f t="shared" si="0"/>
        <v/>
      </c>
      <c r="H26" s="65" t="b">
        <f t="shared" si="1"/>
        <v>1</v>
      </c>
    </row>
    <row r="27" spans="1:8" ht="25" customHeight="1">
      <c r="A27" s="70" t="str">
        <f t="shared" si="2"/>
        <v/>
      </c>
      <c r="B27" s="25"/>
      <c r="C27" s="24"/>
      <c r="D27" s="24"/>
      <c r="E27" s="75" t="str">
        <f>IFERROR(_xlfn.XLOOKUP(D27,補助単価!$B$4:$B$18,補助単価!$C$4:$C$18),"")</f>
        <v/>
      </c>
      <c r="F27" s="76" t="str">
        <f t="shared" si="3"/>
        <v/>
      </c>
      <c r="G27" s="66" t="str">
        <f t="shared" si="0"/>
        <v/>
      </c>
      <c r="H27" s="65" t="b">
        <f t="shared" si="1"/>
        <v>1</v>
      </c>
    </row>
    <row r="28" spans="1:8" ht="25" customHeight="1">
      <c r="A28" s="70" t="str">
        <f t="shared" si="2"/>
        <v/>
      </c>
      <c r="B28" s="25"/>
      <c r="C28" s="24"/>
      <c r="D28" s="24"/>
      <c r="E28" s="75" t="str">
        <f>IFERROR(_xlfn.XLOOKUP(D28,補助単価!$B$4:$B$18,補助単価!$C$4:$C$18),"")</f>
        <v/>
      </c>
      <c r="F28" s="76" t="str">
        <f t="shared" si="3"/>
        <v/>
      </c>
      <c r="G28" s="66" t="str">
        <f t="shared" si="0"/>
        <v/>
      </c>
      <c r="H28" s="65" t="b">
        <f t="shared" si="1"/>
        <v>1</v>
      </c>
    </row>
    <row r="29" spans="1:8" ht="25" customHeight="1">
      <c r="A29" s="70" t="str">
        <f t="shared" si="2"/>
        <v/>
      </c>
      <c r="B29" s="25"/>
      <c r="C29" s="24"/>
      <c r="D29" s="24"/>
      <c r="E29" s="75" t="str">
        <f>IFERROR(_xlfn.XLOOKUP(D29,補助単価!$B$4:$B$18,補助単価!$C$4:$C$18),"")</f>
        <v/>
      </c>
      <c r="F29" s="76" t="str">
        <f t="shared" si="3"/>
        <v/>
      </c>
      <c r="G29" s="66" t="str">
        <f t="shared" si="0"/>
        <v/>
      </c>
      <c r="H29" s="65" t="b">
        <f t="shared" si="1"/>
        <v>1</v>
      </c>
    </row>
    <row r="30" spans="1:8" ht="25" customHeight="1">
      <c r="A30" s="70" t="str">
        <f t="shared" si="2"/>
        <v/>
      </c>
      <c r="B30" s="25"/>
      <c r="C30" s="24"/>
      <c r="D30" s="24"/>
      <c r="E30" s="75" t="str">
        <f>IFERROR(_xlfn.XLOOKUP(D30,補助単価!$B$4:$B$18,補助単価!$C$4:$C$18),"")</f>
        <v/>
      </c>
      <c r="F30" s="76" t="str">
        <f t="shared" si="3"/>
        <v/>
      </c>
      <c r="G30" s="66" t="str">
        <f t="shared" si="0"/>
        <v/>
      </c>
      <c r="H30" s="65" t="b">
        <f t="shared" si="1"/>
        <v>1</v>
      </c>
    </row>
    <row r="31" spans="1:8" ht="25" customHeight="1">
      <c r="A31" s="70" t="str">
        <f t="shared" si="2"/>
        <v/>
      </c>
      <c r="B31" s="25"/>
      <c r="C31" s="24"/>
      <c r="D31" s="24"/>
      <c r="E31" s="75" t="str">
        <f>IFERROR(_xlfn.XLOOKUP(D31,補助単価!$B$4:$B$18,補助単価!$C$4:$C$18),"")</f>
        <v/>
      </c>
      <c r="F31" s="76" t="str">
        <f t="shared" si="3"/>
        <v/>
      </c>
      <c r="G31" s="66" t="str">
        <f t="shared" si="0"/>
        <v/>
      </c>
      <c r="H31" s="65" t="b">
        <f t="shared" si="1"/>
        <v>1</v>
      </c>
    </row>
    <row r="32" spans="1:8" ht="25" customHeight="1">
      <c r="A32" s="70" t="str">
        <f t="shared" si="2"/>
        <v/>
      </c>
      <c r="B32" s="25"/>
      <c r="C32" s="24"/>
      <c r="D32" s="24"/>
      <c r="E32" s="75" t="str">
        <f>IFERROR(_xlfn.XLOOKUP(D32,補助単価!$B$4:$B$18,補助単価!$C$4:$C$18),"")</f>
        <v/>
      </c>
      <c r="F32" s="76" t="str">
        <f t="shared" si="3"/>
        <v/>
      </c>
      <c r="G32" s="66" t="str">
        <f t="shared" si="0"/>
        <v/>
      </c>
      <c r="H32" s="65" t="b">
        <f t="shared" si="1"/>
        <v>1</v>
      </c>
    </row>
    <row r="33" spans="1:8" ht="25" customHeight="1">
      <c r="A33" s="70" t="str">
        <f t="shared" si="2"/>
        <v/>
      </c>
      <c r="B33" s="25"/>
      <c r="C33" s="24"/>
      <c r="D33" s="24"/>
      <c r="E33" s="75" t="str">
        <f>IFERROR(_xlfn.XLOOKUP(D33,補助単価!$B$4:$B$18,補助単価!$C$4:$C$18),"")</f>
        <v/>
      </c>
      <c r="F33" s="76" t="str">
        <f t="shared" si="3"/>
        <v/>
      </c>
      <c r="G33" s="66" t="str">
        <f t="shared" si="0"/>
        <v/>
      </c>
      <c r="H33" s="65" t="b">
        <f t="shared" si="1"/>
        <v>1</v>
      </c>
    </row>
    <row r="34" spans="1:8" ht="25" customHeight="1">
      <c r="A34" s="70" t="str">
        <f t="shared" si="2"/>
        <v/>
      </c>
      <c r="B34" s="25"/>
      <c r="C34" s="24"/>
      <c r="D34" s="24"/>
      <c r="E34" s="75" t="str">
        <f>IFERROR(_xlfn.XLOOKUP(D34,補助単価!$B$4:$B$18,補助単価!$C$4:$C$18),"")</f>
        <v/>
      </c>
      <c r="F34" s="76" t="str">
        <f t="shared" si="3"/>
        <v/>
      </c>
      <c r="G34" s="66" t="str">
        <f t="shared" si="0"/>
        <v/>
      </c>
      <c r="H34" s="65" t="b">
        <f t="shared" si="1"/>
        <v>1</v>
      </c>
    </row>
    <row r="35" spans="1:8" ht="25" customHeight="1">
      <c r="A35" s="70" t="str">
        <f t="shared" si="2"/>
        <v/>
      </c>
      <c r="B35" s="25"/>
      <c r="C35" s="24"/>
      <c r="D35" s="24"/>
      <c r="E35" s="75" t="str">
        <f>IFERROR(_xlfn.XLOOKUP(D35,補助単価!$B$4:$B$18,補助単価!$C$4:$C$18),"")</f>
        <v/>
      </c>
      <c r="F35" s="76" t="str">
        <f t="shared" si="3"/>
        <v/>
      </c>
      <c r="G35" s="66" t="str">
        <f t="shared" si="0"/>
        <v/>
      </c>
      <c r="H35" s="65" t="b">
        <f t="shared" si="1"/>
        <v>1</v>
      </c>
    </row>
    <row r="36" spans="1:8" ht="25" customHeight="1">
      <c r="A36" s="70" t="str">
        <f t="shared" si="2"/>
        <v/>
      </c>
      <c r="B36" s="25"/>
      <c r="C36" s="24"/>
      <c r="D36" s="24"/>
      <c r="E36" s="75" t="str">
        <f>IFERROR(_xlfn.XLOOKUP(D36,補助単価!$B$4:$B$18,補助単価!$C$4:$C$18),"")</f>
        <v/>
      </c>
      <c r="F36" s="76" t="str">
        <f t="shared" si="3"/>
        <v/>
      </c>
      <c r="G36" s="66" t="str">
        <f t="shared" si="0"/>
        <v/>
      </c>
      <c r="H36" s="65" t="b">
        <f t="shared" ref="H36:H67" si="4">IF(G36="",TRUE,COUNTIF(G:G,G36)=1)</f>
        <v>1</v>
      </c>
    </row>
    <row r="37" spans="1:8" ht="25" customHeight="1">
      <c r="A37" s="70" t="str">
        <f t="shared" si="2"/>
        <v/>
      </c>
      <c r="B37" s="25"/>
      <c r="C37" s="24"/>
      <c r="D37" s="24"/>
      <c r="E37" s="75" t="str">
        <f>IFERROR(_xlfn.XLOOKUP(D37,補助単価!$B$4:$B$18,補助単価!$C$4:$C$18),"")</f>
        <v/>
      </c>
      <c r="F37" s="76" t="str">
        <f t="shared" si="3"/>
        <v/>
      </c>
      <c r="G37" s="66" t="str">
        <f t="shared" si="0"/>
        <v/>
      </c>
      <c r="H37" s="65" t="b">
        <f t="shared" si="4"/>
        <v>1</v>
      </c>
    </row>
    <row r="38" spans="1:8" ht="25" customHeight="1">
      <c r="A38" s="70" t="str">
        <f t="shared" si="2"/>
        <v/>
      </c>
      <c r="B38" s="25"/>
      <c r="C38" s="24"/>
      <c r="D38" s="24"/>
      <c r="E38" s="75" t="str">
        <f>IFERROR(_xlfn.XLOOKUP(D38,補助単価!$B$4:$B$18,補助単価!$C$4:$C$18),"")</f>
        <v/>
      </c>
      <c r="F38" s="76" t="str">
        <f t="shared" si="3"/>
        <v/>
      </c>
      <c r="G38" s="66" t="str">
        <f t="shared" si="0"/>
        <v/>
      </c>
      <c r="H38" s="65" t="b">
        <f t="shared" si="4"/>
        <v>1</v>
      </c>
    </row>
    <row r="39" spans="1:8" ht="25" customHeight="1">
      <c r="A39" s="70" t="str">
        <f t="shared" si="2"/>
        <v/>
      </c>
      <c r="B39" s="25"/>
      <c r="C39" s="24"/>
      <c r="D39" s="24"/>
      <c r="E39" s="75" t="str">
        <f>IFERROR(_xlfn.XLOOKUP(D39,補助単価!$B$4:$B$18,補助単価!$C$4:$C$18),"")</f>
        <v/>
      </c>
      <c r="F39" s="76" t="str">
        <f t="shared" si="3"/>
        <v/>
      </c>
      <c r="G39" s="66" t="str">
        <f t="shared" si="0"/>
        <v/>
      </c>
      <c r="H39" s="65" t="b">
        <f t="shared" si="4"/>
        <v>1</v>
      </c>
    </row>
    <row r="40" spans="1:8" ht="25" customHeight="1">
      <c r="A40" s="70" t="str">
        <f t="shared" si="2"/>
        <v/>
      </c>
      <c r="B40" s="25"/>
      <c r="C40" s="24"/>
      <c r="D40" s="24"/>
      <c r="E40" s="75" t="str">
        <f>IFERROR(_xlfn.XLOOKUP(D40,補助単価!$B$4:$B$18,補助単価!$C$4:$C$18),"")</f>
        <v/>
      </c>
      <c r="F40" s="76" t="str">
        <f t="shared" si="3"/>
        <v/>
      </c>
      <c r="G40" s="66" t="str">
        <f t="shared" si="0"/>
        <v/>
      </c>
      <c r="H40" s="65" t="b">
        <f t="shared" si="4"/>
        <v>1</v>
      </c>
    </row>
    <row r="41" spans="1:8" ht="25" customHeight="1">
      <c r="A41" s="70" t="str">
        <f t="shared" si="2"/>
        <v/>
      </c>
      <c r="B41" s="25"/>
      <c r="C41" s="24"/>
      <c r="D41" s="24"/>
      <c r="E41" s="75" t="str">
        <f>IFERROR(_xlfn.XLOOKUP(D41,補助単価!$B$4:$B$18,補助単価!$C$4:$C$18),"")</f>
        <v/>
      </c>
      <c r="F41" s="76" t="str">
        <f t="shared" si="3"/>
        <v/>
      </c>
      <c r="G41" s="66" t="str">
        <f t="shared" si="0"/>
        <v/>
      </c>
      <c r="H41" s="65" t="b">
        <f t="shared" si="4"/>
        <v>1</v>
      </c>
    </row>
    <row r="42" spans="1:8" ht="25" customHeight="1">
      <c r="A42" s="70" t="str">
        <f t="shared" si="2"/>
        <v/>
      </c>
      <c r="B42" s="25"/>
      <c r="C42" s="24"/>
      <c r="D42" s="24"/>
      <c r="E42" s="75" t="str">
        <f>IFERROR(_xlfn.XLOOKUP(D42,補助単価!$B$4:$B$18,補助単価!$C$4:$C$18),"")</f>
        <v/>
      </c>
      <c r="F42" s="76" t="str">
        <f t="shared" si="3"/>
        <v/>
      </c>
      <c r="G42" s="66" t="str">
        <f t="shared" si="0"/>
        <v/>
      </c>
      <c r="H42" s="65" t="b">
        <f t="shared" si="4"/>
        <v>1</v>
      </c>
    </row>
    <row r="43" spans="1:8" ht="25" customHeight="1">
      <c r="A43" s="70" t="str">
        <f t="shared" si="2"/>
        <v/>
      </c>
      <c r="B43" s="25"/>
      <c r="C43" s="24"/>
      <c r="D43" s="24"/>
      <c r="E43" s="75" t="str">
        <f>IFERROR(_xlfn.XLOOKUP(D43,補助単価!$B$4:$B$18,補助単価!$C$4:$C$18),"")</f>
        <v/>
      </c>
      <c r="F43" s="76" t="str">
        <f t="shared" si="3"/>
        <v/>
      </c>
      <c r="G43" s="66" t="str">
        <f t="shared" si="0"/>
        <v/>
      </c>
      <c r="H43" s="65" t="b">
        <f t="shared" si="4"/>
        <v>1</v>
      </c>
    </row>
    <row r="44" spans="1:8" ht="25" customHeight="1">
      <c r="A44" s="70" t="str">
        <f t="shared" si="2"/>
        <v/>
      </c>
      <c r="B44" s="25"/>
      <c r="C44" s="24"/>
      <c r="D44" s="24"/>
      <c r="E44" s="75" t="str">
        <f>IFERROR(_xlfn.XLOOKUP(D44,補助単価!$B$4:$B$18,補助単価!$C$4:$C$18),"")</f>
        <v/>
      </c>
      <c r="F44" s="76" t="str">
        <f t="shared" si="3"/>
        <v/>
      </c>
      <c r="G44" s="66" t="str">
        <f t="shared" si="0"/>
        <v/>
      </c>
      <c r="H44" s="65" t="b">
        <f t="shared" si="4"/>
        <v>1</v>
      </c>
    </row>
    <row r="45" spans="1:8" ht="25" customHeight="1">
      <c r="A45" s="70" t="str">
        <f t="shared" si="2"/>
        <v/>
      </c>
      <c r="B45" s="25"/>
      <c r="C45" s="24"/>
      <c r="D45" s="24"/>
      <c r="E45" s="75" t="str">
        <f>IFERROR(_xlfn.XLOOKUP(D45,補助単価!$B$4:$B$18,補助単価!$C$4:$C$18),"")</f>
        <v/>
      </c>
      <c r="F45" s="76" t="str">
        <f t="shared" si="3"/>
        <v/>
      </c>
      <c r="G45" s="66" t="str">
        <f t="shared" si="0"/>
        <v/>
      </c>
      <c r="H45" s="65" t="b">
        <f t="shared" si="4"/>
        <v>1</v>
      </c>
    </row>
    <row r="46" spans="1:8" ht="25" customHeight="1">
      <c r="A46" s="70" t="str">
        <f t="shared" si="2"/>
        <v/>
      </c>
      <c r="B46" s="25"/>
      <c r="C46" s="24"/>
      <c r="D46" s="24"/>
      <c r="E46" s="75" t="str">
        <f>IFERROR(_xlfn.XLOOKUP(D46,補助単価!$B$4:$B$18,補助単価!$C$4:$C$18),"")</f>
        <v/>
      </c>
      <c r="F46" s="76" t="str">
        <f t="shared" si="3"/>
        <v/>
      </c>
      <c r="G46" s="66" t="str">
        <f t="shared" si="0"/>
        <v/>
      </c>
      <c r="H46" s="65" t="b">
        <f t="shared" si="4"/>
        <v>1</v>
      </c>
    </row>
    <row r="47" spans="1:8" ht="25" customHeight="1">
      <c r="A47" s="70" t="str">
        <f t="shared" si="2"/>
        <v/>
      </c>
      <c r="B47" s="25"/>
      <c r="C47" s="24"/>
      <c r="D47" s="24"/>
      <c r="E47" s="75" t="str">
        <f>IFERROR(_xlfn.XLOOKUP(D47,補助単価!$B$4:$B$18,補助単価!$C$4:$C$18),"")</f>
        <v/>
      </c>
      <c r="F47" s="76" t="str">
        <f t="shared" si="3"/>
        <v/>
      </c>
      <c r="G47" s="66" t="str">
        <f t="shared" si="0"/>
        <v/>
      </c>
      <c r="H47" s="65" t="b">
        <f t="shared" si="4"/>
        <v>1</v>
      </c>
    </row>
    <row r="48" spans="1:8" ht="25" customHeight="1">
      <c r="A48" s="70" t="str">
        <f t="shared" si="2"/>
        <v/>
      </c>
      <c r="B48" s="25"/>
      <c r="C48" s="24"/>
      <c r="D48" s="24"/>
      <c r="E48" s="75" t="str">
        <f>IFERROR(_xlfn.XLOOKUP(D48,補助単価!$B$4:$B$18,補助単価!$C$4:$C$18),"")</f>
        <v/>
      </c>
      <c r="F48" s="76" t="str">
        <f t="shared" si="3"/>
        <v/>
      </c>
      <c r="G48" s="66" t="str">
        <f t="shared" si="0"/>
        <v/>
      </c>
      <c r="H48" s="65" t="b">
        <f t="shared" si="4"/>
        <v>1</v>
      </c>
    </row>
    <row r="49" spans="1:8" ht="25" customHeight="1">
      <c r="A49" s="70" t="str">
        <f t="shared" si="2"/>
        <v/>
      </c>
      <c r="B49" s="25"/>
      <c r="C49" s="24"/>
      <c r="D49" s="24"/>
      <c r="E49" s="75" t="str">
        <f>IFERROR(_xlfn.XLOOKUP(D49,補助単価!$B$4:$B$18,補助単価!$C$4:$C$18),"")</f>
        <v/>
      </c>
      <c r="F49" s="76" t="str">
        <f t="shared" si="3"/>
        <v/>
      </c>
      <c r="G49" s="66" t="str">
        <f t="shared" si="0"/>
        <v/>
      </c>
      <c r="H49" s="65" t="b">
        <f t="shared" si="4"/>
        <v>1</v>
      </c>
    </row>
    <row r="50" spans="1:8" ht="25" customHeight="1">
      <c r="A50" s="70" t="str">
        <f t="shared" si="2"/>
        <v/>
      </c>
      <c r="B50" s="25"/>
      <c r="C50" s="24"/>
      <c r="D50" s="24"/>
      <c r="E50" s="75" t="str">
        <f>IFERROR(_xlfn.XLOOKUP(D50,補助単価!$B$4:$B$18,補助単価!$C$4:$C$18),"")</f>
        <v/>
      </c>
      <c r="F50" s="76" t="str">
        <f t="shared" si="3"/>
        <v/>
      </c>
      <c r="G50" s="66" t="str">
        <f t="shared" si="0"/>
        <v/>
      </c>
      <c r="H50" s="65" t="b">
        <f t="shared" si="4"/>
        <v>1</v>
      </c>
    </row>
    <row r="51" spans="1:8" ht="25" customHeight="1">
      <c r="A51" s="70" t="str">
        <f t="shared" si="2"/>
        <v/>
      </c>
      <c r="B51" s="25"/>
      <c r="C51" s="24"/>
      <c r="D51" s="24"/>
      <c r="E51" s="75" t="str">
        <f>IFERROR(_xlfn.XLOOKUP(D51,補助単価!$B$4:$B$18,補助単価!$C$4:$C$18),"")</f>
        <v/>
      </c>
      <c r="F51" s="76" t="str">
        <f t="shared" si="3"/>
        <v/>
      </c>
      <c r="G51" s="66" t="str">
        <f t="shared" si="0"/>
        <v/>
      </c>
      <c r="H51" s="65" t="b">
        <f t="shared" si="4"/>
        <v>1</v>
      </c>
    </row>
    <row r="52" spans="1:8" ht="25" customHeight="1">
      <c r="A52" s="70" t="str">
        <f t="shared" si="2"/>
        <v/>
      </c>
      <c r="B52" s="25"/>
      <c r="C52" s="24"/>
      <c r="D52" s="24"/>
      <c r="E52" s="75" t="str">
        <f>IFERROR(_xlfn.XLOOKUP(D52,補助単価!$B$4:$B$18,補助単価!$C$4:$C$18),"")</f>
        <v/>
      </c>
      <c r="F52" s="76" t="str">
        <f t="shared" si="3"/>
        <v/>
      </c>
      <c r="G52" s="66" t="str">
        <f t="shared" si="0"/>
        <v/>
      </c>
      <c r="H52" s="65" t="b">
        <f t="shared" si="4"/>
        <v>1</v>
      </c>
    </row>
    <row r="53" spans="1:8" ht="25" customHeight="1">
      <c r="A53" s="70" t="str">
        <f t="shared" si="2"/>
        <v/>
      </c>
      <c r="B53" s="25"/>
      <c r="C53" s="24"/>
      <c r="D53" s="24"/>
      <c r="E53" s="75" t="str">
        <f>IFERROR(_xlfn.XLOOKUP(D53,補助単価!$B$4:$B$18,補助単価!$C$4:$C$18),"")</f>
        <v/>
      </c>
      <c r="F53" s="76" t="str">
        <f t="shared" si="3"/>
        <v/>
      </c>
      <c r="G53" s="66" t="str">
        <f t="shared" si="0"/>
        <v/>
      </c>
      <c r="H53" s="65" t="b">
        <f t="shared" si="4"/>
        <v>1</v>
      </c>
    </row>
    <row r="54" spans="1:8" ht="25" customHeight="1">
      <c r="A54" s="70" t="str">
        <f t="shared" si="2"/>
        <v/>
      </c>
      <c r="B54" s="25"/>
      <c r="C54" s="24"/>
      <c r="D54" s="24"/>
      <c r="E54" s="75" t="str">
        <f>IFERROR(_xlfn.XLOOKUP(D54,補助単価!$B$4:$B$18,補助単価!$C$4:$C$18),"")</f>
        <v/>
      </c>
      <c r="F54" s="76" t="str">
        <f t="shared" si="3"/>
        <v/>
      </c>
      <c r="G54" s="66" t="str">
        <f t="shared" si="0"/>
        <v/>
      </c>
      <c r="H54" s="65" t="b">
        <f t="shared" si="4"/>
        <v>1</v>
      </c>
    </row>
    <row r="55" spans="1:8" ht="25" customHeight="1">
      <c r="A55" s="70" t="str">
        <f t="shared" si="2"/>
        <v/>
      </c>
      <c r="B55" s="25"/>
      <c r="C55" s="24"/>
      <c r="D55" s="24"/>
      <c r="E55" s="75" t="str">
        <f>IFERROR(_xlfn.XLOOKUP(D55,補助単価!$B$4:$B$18,補助単価!$C$4:$C$18),"")</f>
        <v/>
      </c>
      <c r="F55" s="76" t="str">
        <f t="shared" si="3"/>
        <v/>
      </c>
      <c r="G55" s="66" t="str">
        <f t="shared" si="0"/>
        <v/>
      </c>
      <c r="H55" s="65" t="b">
        <f t="shared" si="4"/>
        <v>1</v>
      </c>
    </row>
    <row r="56" spans="1:8" ht="25" customHeight="1">
      <c r="A56" s="70" t="str">
        <f t="shared" si="2"/>
        <v/>
      </c>
      <c r="B56" s="25"/>
      <c r="C56" s="24"/>
      <c r="D56" s="24"/>
      <c r="E56" s="75" t="str">
        <f>IFERROR(_xlfn.XLOOKUP(D56,補助単価!$B$4:$B$18,補助単価!$C$4:$C$18),"")</f>
        <v/>
      </c>
      <c r="F56" s="76" t="str">
        <f t="shared" si="3"/>
        <v/>
      </c>
      <c r="G56" s="66" t="str">
        <f t="shared" si="0"/>
        <v/>
      </c>
      <c r="H56" s="65" t="b">
        <f t="shared" si="4"/>
        <v>1</v>
      </c>
    </row>
    <row r="57" spans="1:8" ht="25" customHeight="1">
      <c r="A57" s="70" t="str">
        <f t="shared" si="2"/>
        <v/>
      </c>
      <c r="B57" s="25"/>
      <c r="C57" s="24"/>
      <c r="D57" s="24"/>
      <c r="E57" s="75" t="str">
        <f>IFERROR(_xlfn.XLOOKUP(D57,補助単価!$B$4:$B$18,補助単価!$C$4:$C$18),"")</f>
        <v/>
      </c>
      <c r="F57" s="76" t="str">
        <f t="shared" si="3"/>
        <v/>
      </c>
      <c r="G57" s="66" t="str">
        <f t="shared" si="0"/>
        <v/>
      </c>
      <c r="H57" s="65" t="b">
        <f t="shared" si="4"/>
        <v>1</v>
      </c>
    </row>
    <row r="58" spans="1:8" ht="25" customHeight="1">
      <c r="A58" s="70" t="str">
        <f t="shared" si="2"/>
        <v/>
      </c>
      <c r="B58" s="25"/>
      <c r="C58" s="24"/>
      <c r="D58" s="24"/>
      <c r="E58" s="75" t="str">
        <f>IFERROR(_xlfn.XLOOKUP(D58,補助単価!$B$4:$B$18,補助単価!$C$4:$C$18),"")</f>
        <v/>
      </c>
      <c r="F58" s="76" t="str">
        <f t="shared" si="3"/>
        <v/>
      </c>
      <c r="G58" s="66" t="str">
        <f t="shared" si="0"/>
        <v/>
      </c>
      <c r="H58" s="65" t="b">
        <f t="shared" si="4"/>
        <v>1</v>
      </c>
    </row>
    <row r="59" spans="1:8" ht="25" customHeight="1">
      <c r="A59" s="70" t="str">
        <f t="shared" si="2"/>
        <v/>
      </c>
      <c r="B59" s="25"/>
      <c r="C59" s="24"/>
      <c r="D59" s="24"/>
      <c r="E59" s="75" t="str">
        <f>IFERROR(_xlfn.XLOOKUP(D59,補助単価!$B$4:$B$18,補助単価!$C$4:$C$18),"")</f>
        <v/>
      </c>
      <c r="F59" s="76" t="str">
        <f t="shared" si="3"/>
        <v/>
      </c>
      <c r="G59" s="66" t="str">
        <f t="shared" si="0"/>
        <v/>
      </c>
      <c r="H59" s="65" t="b">
        <f t="shared" si="4"/>
        <v>1</v>
      </c>
    </row>
    <row r="60" spans="1:8" ht="25" customHeight="1">
      <c r="A60" s="70" t="str">
        <f t="shared" si="2"/>
        <v/>
      </c>
      <c r="B60" s="25"/>
      <c r="C60" s="24"/>
      <c r="D60" s="24"/>
      <c r="E60" s="75" t="str">
        <f>IFERROR(_xlfn.XLOOKUP(D60,補助単価!$B$4:$B$18,補助単価!$C$4:$C$18),"")</f>
        <v/>
      </c>
      <c r="F60" s="76" t="str">
        <f t="shared" si="3"/>
        <v/>
      </c>
      <c r="G60" s="66" t="str">
        <f t="shared" si="0"/>
        <v/>
      </c>
      <c r="H60" s="65" t="b">
        <f t="shared" si="4"/>
        <v>1</v>
      </c>
    </row>
    <row r="61" spans="1:8" ht="25" customHeight="1">
      <c r="A61" s="70" t="str">
        <f t="shared" si="2"/>
        <v/>
      </c>
      <c r="B61" s="25"/>
      <c r="C61" s="24"/>
      <c r="D61" s="24"/>
      <c r="E61" s="75" t="str">
        <f>IFERROR(_xlfn.XLOOKUP(D61,補助単価!$B$4:$B$18,補助単価!$C$4:$C$18),"")</f>
        <v/>
      </c>
      <c r="F61" s="76" t="str">
        <f t="shared" si="3"/>
        <v/>
      </c>
      <c r="G61" s="66" t="str">
        <f t="shared" si="0"/>
        <v/>
      </c>
      <c r="H61" s="65" t="b">
        <f t="shared" si="4"/>
        <v>1</v>
      </c>
    </row>
    <row r="62" spans="1:8" ht="25" customHeight="1">
      <c r="A62" s="70" t="str">
        <f t="shared" si="2"/>
        <v/>
      </c>
      <c r="B62" s="25"/>
      <c r="C62" s="24"/>
      <c r="D62" s="24"/>
      <c r="E62" s="75" t="str">
        <f>IFERROR(_xlfn.XLOOKUP(D62,補助単価!$B$4:$B$18,補助単価!$C$4:$C$18),"")</f>
        <v/>
      </c>
      <c r="F62" s="76" t="str">
        <f t="shared" si="3"/>
        <v/>
      </c>
      <c r="G62" s="66" t="str">
        <f t="shared" si="0"/>
        <v/>
      </c>
      <c r="H62" s="65" t="b">
        <f t="shared" si="4"/>
        <v>1</v>
      </c>
    </row>
    <row r="63" spans="1:8" ht="25" customHeight="1">
      <c r="A63" s="70" t="str">
        <f t="shared" si="2"/>
        <v/>
      </c>
      <c r="B63" s="25"/>
      <c r="C63" s="24"/>
      <c r="D63" s="24"/>
      <c r="E63" s="75" t="str">
        <f>IFERROR(_xlfn.XLOOKUP(D63,補助単価!$B$4:$B$18,補助単価!$C$4:$C$18),"")</f>
        <v/>
      </c>
      <c r="F63" s="76" t="str">
        <f t="shared" si="3"/>
        <v/>
      </c>
      <c r="G63" s="66" t="str">
        <f t="shared" si="0"/>
        <v/>
      </c>
      <c r="H63" s="65" t="b">
        <f t="shared" si="4"/>
        <v>1</v>
      </c>
    </row>
    <row r="64" spans="1:8" ht="25" customHeight="1">
      <c r="A64" s="70" t="str">
        <f t="shared" si="2"/>
        <v/>
      </c>
      <c r="B64" s="25"/>
      <c r="C64" s="24"/>
      <c r="D64" s="24"/>
      <c r="E64" s="75" t="str">
        <f>IFERROR(_xlfn.XLOOKUP(D64,補助単価!$B$4:$B$18,補助単価!$C$4:$C$18),"")</f>
        <v/>
      </c>
      <c r="F64" s="76" t="str">
        <f t="shared" si="3"/>
        <v/>
      </c>
      <c r="G64" s="66" t="str">
        <f t="shared" si="0"/>
        <v/>
      </c>
      <c r="H64" s="65" t="b">
        <f t="shared" si="4"/>
        <v>1</v>
      </c>
    </row>
    <row r="65" spans="1:8" ht="25" customHeight="1">
      <c r="A65" s="70" t="str">
        <f t="shared" si="2"/>
        <v/>
      </c>
      <c r="B65" s="25"/>
      <c r="C65" s="24"/>
      <c r="D65" s="24"/>
      <c r="E65" s="75" t="str">
        <f>IFERROR(_xlfn.XLOOKUP(D65,補助単価!$B$4:$B$18,補助単価!$C$4:$C$18),"")</f>
        <v/>
      </c>
      <c r="F65" s="76" t="str">
        <f t="shared" si="3"/>
        <v/>
      </c>
      <c r="G65" s="66" t="str">
        <f t="shared" si="0"/>
        <v/>
      </c>
      <c r="H65" s="65" t="b">
        <f t="shared" si="4"/>
        <v>1</v>
      </c>
    </row>
    <row r="66" spans="1:8" ht="25" customHeight="1">
      <c r="A66" s="70" t="str">
        <f t="shared" si="2"/>
        <v/>
      </c>
      <c r="B66" s="25"/>
      <c r="C66" s="24"/>
      <c r="D66" s="24"/>
      <c r="E66" s="75" t="str">
        <f>IFERROR(_xlfn.XLOOKUP(D66,補助単価!$B$4:$B$18,補助単価!$C$4:$C$18),"")</f>
        <v/>
      </c>
      <c r="F66" s="76" t="str">
        <f t="shared" si="3"/>
        <v/>
      </c>
      <c r="G66" s="66" t="str">
        <f t="shared" si="0"/>
        <v/>
      </c>
      <c r="H66" s="65" t="b">
        <f t="shared" si="4"/>
        <v>1</v>
      </c>
    </row>
    <row r="67" spans="1:8" ht="25" customHeight="1">
      <c r="A67" s="70" t="str">
        <f t="shared" si="2"/>
        <v/>
      </c>
      <c r="B67" s="25"/>
      <c r="C67" s="24"/>
      <c r="D67" s="24"/>
      <c r="E67" s="75" t="str">
        <f>IFERROR(_xlfn.XLOOKUP(D67,補助単価!$B$4:$B$18,補助単価!$C$4:$C$18),"")</f>
        <v/>
      </c>
      <c r="F67" s="76" t="str">
        <f t="shared" si="3"/>
        <v/>
      </c>
      <c r="G67" s="66" t="str">
        <f t="shared" si="0"/>
        <v/>
      </c>
      <c r="H67" s="65" t="b">
        <f t="shared" si="4"/>
        <v>1</v>
      </c>
    </row>
    <row r="68" spans="1:8" ht="25" customHeight="1">
      <c r="A68" s="70" t="str">
        <f t="shared" si="2"/>
        <v/>
      </c>
      <c r="B68" s="25"/>
      <c r="C68" s="24"/>
      <c r="D68" s="24"/>
      <c r="E68" s="75" t="str">
        <f>IFERROR(_xlfn.XLOOKUP(D68,補助単価!$B$4:$B$18,補助単価!$C$4:$C$18),"")</f>
        <v/>
      </c>
      <c r="F68" s="7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IFERROR(_xlfn.XLOOKUP(D69,補助単価!$B$4:$B$18,補助単価!$C$4:$C$18),"")</f>
        <v/>
      </c>
      <c r="F69" s="76" t="str">
        <f t="shared" ref="F69:F132" si="8">IFERROR(E69,"")</f>
        <v/>
      </c>
      <c r="G69" s="66" t="str">
        <f t="shared" si="5"/>
        <v/>
      </c>
      <c r="H69" s="65" t="b">
        <f t="shared" si="6"/>
        <v>1</v>
      </c>
    </row>
    <row r="70" spans="1:8" ht="25" customHeight="1">
      <c r="A70" s="70" t="str">
        <f t="shared" si="7"/>
        <v/>
      </c>
      <c r="B70" s="25"/>
      <c r="C70" s="24"/>
      <c r="D70" s="24"/>
      <c r="E70" s="75" t="str">
        <f>IFERROR(_xlfn.XLOOKUP(D70,補助単価!$B$4:$B$18,補助単価!$C$4:$C$18),"")</f>
        <v/>
      </c>
      <c r="F70" s="76" t="str">
        <f t="shared" si="8"/>
        <v/>
      </c>
      <c r="G70" s="66" t="str">
        <f t="shared" si="5"/>
        <v/>
      </c>
      <c r="H70" s="65" t="b">
        <f t="shared" si="6"/>
        <v>1</v>
      </c>
    </row>
    <row r="71" spans="1:8" ht="25" customHeight="1">
      <c r="A71" s="70" t="str">
        <f t="shared" si="7"/>
        <v/>
      </c>
      <c r="B71" s="25"/>
      <c r="C71" s="24"/>
      <c r="D71" s="24"/>
      <c r="E71" s="75" t="str">
        <f>IFERROR(_xlfn.XLOOKUP(D71,補助単価!$B$4:$B$18,補助単価!$C$4:$C$18),"")</f>
        <v/>
      </c>
      <c r="F71" s="76" t="str">
        <f t="shared" si="8"/>
        <v/>
      </c>
      <c r="G71" s="66" t="str">
        <f t="shared" si="5"/>
        <v/>
      </c>
      <c r="H71" s="65" t="b">
        <f t="shared" si="6"/>
        <v>1</v>
      </c>
    </row>
    <row r="72" spans="1:8" ht="25" customHeight="1">
      <c r="A72" s="70" t="str">
        <f t="shared" si="7"/>
        <v/>
      </c>
      <c r="B72" s="25"/>
      <c r="C72" s="24"/>
      <c r="D72" s="24"/>
      <c r="E72" s="75" t="str">
        <f>IFERROR(_xlfn.XLOOKUP(D72,補助単価!$B$4:$B$18,補助単価!$C$4:$C$18),"")</f>
        <v/>
      </c>
      <c r="F72" s="76" t="str">
        <f t="shared" si="8"/>
        <v/>
      </c>
      <c r="G72" s="66" t="str">
        <f t="shared" si="5"/>
        <v/>
      </c>
      <c r="H72" s="65" t="b">
        <f t="shared" si="6"/>
        <v>1</v>
      </c>
    </row>
    <row r="73" spans="1:8" ht="25" customHeight="1">
      <c r="A73" s="70" t="str">
        <f t="shared" si="7"/>
        <v/>
      </c>
      <c r="B73" s="25"/>
      <c r="C73" s="24"/>
      <c r="D73" s="24"/>
      <c r="E73" s="75" t="str">
        <f>IFERROR(_xlfn.XLOOKUP(D73,補助単価!$B$4:$B$18,補助単価!$C$4:$C$18),"")</f>
        <v/>
      </c>
      <c r="F73" s="76" t="str">
        <f t="shared" si="8"/>
        <v/>
      </c>
      <c r="G73" s="66" t="str">
        <f t="shared" si="5"/>
        <v/>
      </c>
      <c r="H73" s="65" t="b">
        <f t="shared" si="6"/>
        <v>1</v>
      </c>
    </row>
    <row r="74" spans="1:8" ht="25" customHeight="1">
      <c r="A74" s="70" t="str">
        <f t="shared" si="7"/>
        <v/>
      </c>
      <c r="B74" s="25"/>
      <c r="C74" s="24"/>
      <c r="D74" s="24"/>
      <c r="E74" s="75" t="str">
        <f>IFERROR(_xlfn.XLOOKUP(D74,補助単価!$B$4:$B$18,補助単価!$C$4:$C$18),"")</f>
        <v/>
      </c>
      <c r="F74" s="76" t="str">
        <f t="shared" si="8"/>
        <v/>
      </c>
      <c r="G74" s="66" t="str">
        <f t="shared" si="5"/>
        <v/>
      </c>
      <c r="H74" s="65" t="b">
        <f t="shared" si="6"/>
        <v>1</v>
      </c>
    </row>
    <row r="75" spans="1:8" ht="25" customHeight="1">
      <c r="A75" s="70" t="str">
        <f t="shared" si="7"/>
        <v/>
      </c>
      <c r="B75" s="25"/>
      <c r="C75" s="24"/>
      <c r="D75" s="24"/>
      <c r="E75" s="75" t="str">
        <f>IFERROR(_xlfn.XLOOKUP(D75,補助単価!$B$4:$B$18,補助単価!$C$4:$C$18),"")</f>
        <v/>
      </c>
      <c r="F75" s="76" t="str">
        <f t="shared" si="8"/>
        <v/>
      </c>
      <c r="G75" s="66" t="str">
        <f t="shared" si="5"/>
        <v/>
      </c>
      <c r="H75" s="65" t="b">
        <f t="shared" si="6"/>
        <v>1</v>
      </c>
    </row>
    <row r="76" spans="1:8" ht="25" customHeight="1">
      <c r="A76" s="70" t="str">
        <f t="shared" si="7"/>
        <v/>
      </c>
      <c r="B76" s="25"/>
      <c r="C76" s="24"/>
      <c r="D76" s="24"/>
      <c r="E76" s="75" t="str">
        <f>IFERROR(_xlfn.XLOOKUP(D76,補助単価!$B$4:$B$18,補助単価!$C$4:$C$18),"")</f>
        <v/>
      </c>
      <c r="F76" s="76" t="str">
        <f t="shared" si="8"/>
        <v/>
      </c>
      <c r="G76" s="66" t="str">
        <f t="shared" si="5"/>
        <v/>
      </c>
      <c r="H76" s="65" t="b">
        <f t="shared" si="6"/>
        <v>1</v>
      </c>
    </row>
    <row r="77" spans="1:8" ht="25" customHeight="1">
      <c r="A77" s="70" t="str">
        <f t="shared" si="7"/>
        <v/>
      </c>
      <c r="B77" s="25"/>
      <c r="C77" s="24"/>
      <c r="D77" s="24"/>
      <c r="E77" s="75" t="str">
        <f>IFERROR(_xlfn.XLOOKUP(D77,補助単価!$B$4:$B$18,補助単価!$C$4:$C$18),"")</f>
        <v/>
      </c>
      <c r="F77" s="76" t="str">
        <f t="shared" si="8"/>
        <v/>
      </c>
      <c r="G77" s="66" t="str">
        <f t="shared" si="5"/>
        <v/>
      </c>
      <c r="H77" s="65" t="b">
        <f t="shared" si="6"/>
        <v>1</v>
      </c>
    </row>
    <row r="78" spans="1:8" ht="25" customHeight="1">
      <c r="A78" s="70" t="str">
        <f t="shared" si="7"/>
        <v/>
      </c>
      <c r="B78" s="25"/>
      <c r="C78" s="24"/>
      <c r="D78" s="24"/>
      <c r="E78" s="75" t="str">
        <f>IFERROR(_xlfn.XLOOKUP(D78,補助単価!$B$4:$B$18,補助単価!$C$4:$C$18),"")</f>
        <v/>
      </c>
      <c r="F78" s="76" t="str">
        <f t="shared" si="8"/>
        <v/>
      </c>
      <c r="G78" s="66" t="str">
        <f t="shared" si="5"/>
        <v/>
      </c>
      <c r="H78" s="65" t="b">
        <f t="shared" si="6"/>
        <v>1</v>
      </c>
    </row>
    <row r="79" spans="1:8" ht="25" customHeight="1">
      <c r="A79" s="70" t="str">
        <f t="shared" si="7"/>
        <v/>
      </c>
      <c r="B79" s="25"/>
      <c r="C79" s="24"/>
      <c r="D79" s="24"/>
      <c r="E79" s="75" t="str">
        <f>IFERROR(_xlfn.XLOOKUP(D79,補助単価!$B$4:$B$18,補助単価!$C$4:$C$18),"")</f>
        <v/>
      </c>
      <c r="F79" s="76" t="str">
        <f t="shared" si="8"/>
        <v/>
      </c>
      <c r="G79" s="66" t="str">
        <f t="shared" si="5"/>
        <v/>
      </c>
      <c r="H79" s="65" t="b">
        <f t="shared" si="6"/>
        <v>1</v>
      </c>
    </row>
    <row r="80" spans="1:8" ht="25" customHeight="1">
      <c r="A80" s="70" t="str">
        <f t="shared" si="7"/>
        <v/>
      </c>
      <c r="B80" s="25"/>
      <c r="C80" s="24"/>
      <c r="D80" s="24"/>
      <c r="E80" s="75" t="str">
        <f>IFERROR(_xlfn.XLOOKUP(D80,補助単価!$B$4:$B$18,補助単価!$C$4:$C$18),"")</f>
        <v/>
      </c>
      <c r="F80" s="76" t="str">
        <f t="shared" si="8"/>
        <v/>
      </c>
      <c r="G80" s="66" t="str">
        <f t="shared" si="5"/>
        <v/>
      </c>
      <c r="H80" s="65" t="b">
        <f t="shared" si="6"/>
        <v>1</v>
      </c>
    </row>
    <row r="81" spans="1:8" ht="25" customHeight="1">
      <c r="A81" s="70" t="str">
        <f t="shared" si="7"/>
        <v/>
      </c>
      <c r="B81" s="25"/>
      <c r="C81" s="24"/>
      <c r="D81" s="24"/>
      <c r="E81" s="75" t="str">
        <f>IFERROR(_xlfn.XLOOKUP(D81,補助単価!$B$4:$B$18,補助単価!$C$4:$C$18),"")</f>
        <v/>
      </c>
      <c r="F81" s="76" t="str">
        <f t="shared" si="8"/>
        <v/>
      </c>
      <c r="G81" s="66" t="str">
        <f t="shared" si="5"/>
        <v/>
      </c>
      <c r="H81" s="65" t="b">
        <f t="shared" si="6"/>
        <v>1</v>
      </c>
    </row>
    <row r="82" spans="1:8" ht="25" customHeight="1">
      <c r="A82" s="70" t="str">
        <f t="shared" si="7"/>
        <v/>
      </c>
      <c r="B82" s="25"/>
      <c r="C82" s="24"/>
      <c r="D82" s="24"/>
      <c r="E82" s="75" t="str">
        <f>IFERROR(_xlfn.XLOOKUP(D82,補助単価!$B$4:$B$18,補助単価!$C$4:$C$18),"")</f>
        <v/>
      </c>
      <c r="F82" s="76" t="str">
        <f t="shared" si="8"/>
        <v/>
      </c>
      <c r="G82" s="66" t="str">
        <f t="shared" si="5"/>
        <v/>
      </c>
      <c r="H82" s="65" t="b">
        <f t="shared" si="6"/>
        <v>1</v>
      </c>
    </row>
    <row r="83" spans="1:8" ht="25" customHeight="1">
      <c r="A83" s="70" t="str">
        <f t="shared" si="7"/>
        <v/>
      </c>
      <c r="B83" s="25"/>
      <c r="C83" s="24"/>
      <c r="D83" s="24"/>
      <c r="E83" s="75" t="str">
        <f>IFERROR(_xlfn.XLOOKUP(D83,補助単価!$B$4:$B$18,補助単価!$C$4:$C$18),"")</f>
        <v/>
      </c>
      <c r="F83" s="76" t="str">
        <f t="shared" si="8"/>
        <v/>
      </c>
      <c r="G83" s="66" t="str">
        <f t="shared" si="5"/>
        <v/>
      </c>
      <c r="H83" s="65" t="b">
        <f t="shared" si="6"/>
        <v>1</v>
      </c>
    </row>
    <row r="84" spans="1:8" ht="25" customHeight="1">
      <c r="A84" s="70" t="str">
        <f t="shared" si="7"/>
        <v/>
      </c>
      <c r="B84" s="25"/>
      <c r="C84" s="24"/>
      <c r="D84" s="24"/>
      <c r="E84" s="75" t="str">
        <f>IFERROR(_xlfn.XLOOKUP(D84,補助単価!$B$4:$B$18,補助単価!$C$4:$C$18),"")</f>
        <v/>
      </c>
      <c r="F84" s="76" t="str">
        <f t="shared" si="8"/>
        <v/>
      </c>
      <c r="G84" s="66" t="str">
        <f t="shared" si="5"/>
        <v/>
      </c>
      <c r="H84" s="65" t="b">
        <f t="shared" si="6"/>
        <v>1</v>
      </c>
    </row>
    <row r="85" spans="1:8" ht="25" customHeight="1">
      <c r="A85" s="70" t="str">
        <f t="shared" si="7"/>
        <v/>
      </c>
      <c r="B85" s="25"/>
      <c r="C85" s="24"/>
      <c r="D85" s="24"/>
      <c r="E85" s="75" t="str">
        <f>IFERROR(_xlfn.XLOOKUP(D85,補助単価!$B$4:$B$18,補助単価!$C$4:$C$18),"")</f>
        <v/>
      </c>
      <c r="F85" s="76" t="str">
        <f t="shared" si="8"/>
        <v/>
      </c>
      <c r="G85" s="66" t="str">
        <f t="shared" si="5"/>
        <v/>
      </c>
      <c r="H85" s="65" t="b">
        <f t="shared" si="6"/>
        <v>1</v>
      </c>
    </row>
    <row r="86" spans="1:8" ht="25" customHeight="1">
      <c r="A86" s="70" t="str">
        <f t="shared" si="7"/>
        <v/>
      </c>
      <c r="B86" s="25"/>
      <c r="C86" s="24"/>
      <c r="D86" s="24"/>
      <c r="E86" s="75" t="str">
        <f>IFERROR(_xlfn.XLOOKUP(D86,補助単価!$B$4:$B$18,補助単価!$C$4:$C$18),"")</f>
        <v/>
      </c>
      <c r="F86" s="76" t="str">
        <f t="shared" si="8"/>
        <v/>
      </c>
      <c r="G86" s="66" t="str">
        <f t="shared" si="5"/>
        <v/>
      </c>
      <c r="H86" s="65" t="b">
        <f t="shared" si="6"/>
        <v>1</v>
      </c>
    </row>
    <row r="87" spans="1:8" ht="25" customHeight="1">
      <c r="A87" s="70" t="str">
        <f t="shared" si="7"/>
        <v/>
      </c>
      <c r="B87" s="25"/>
      <c r="C87" s="24"/>
      <c r="D87" s="24"/>
      <c r="E87" s="75" t="str">
        <f>IFERROR(_xlfn.XLOOKUP(D87,補助単価!$B$4:$B$18,補助単価!$C$4:$C$18),"")</f>
        <v/>
      </c>
      <c r="F87" s="76" t="str">
        <f t="shared" si="8"/>
        <v/>
      </c>
      <c r="G87" s="66" t="str">
        <f t="shared" si="5"/>
        <v/>
      </c>
      <c r="H87" s="65" t="b">
        <f t="shared" si="6"/>
        <v>1</v>
      </c>
    </row>
    <row r="88" spans="1:8" ht="25" customHeight="1">
      <c r="A88" s="70" t="str">
        <f t="shared" si="7"/>
        <v/>
      </c>
      <c r="B88" s="25"/>
      <c r="C88" s="24"/>
      <c r="D88" s="24"/>
      <c r="E88" s="75" t="str">
        <f>IFERROR(_xlfn.XLOOKUP(D88,補助単価!$B$4:$B$18,補助単価!$C$4:$C$18),"")</f>
        <v/>
      </c>
      <c r="F88" s="76" t="str">
        <f t="shared" si="8"/>
        <v/>
      </c>
      <c r="G88" s="66" t="str">
        <f t="shared" si="5"/>
        <v/>
      </c>
      <c r="H88" s="65" t="b">
        <f t="shared" si="6"/>
        <v>1</v>
      </c>
    </row>
    <row r="89" spans="1:8" ht="25" customHeight="1">
      <c r="A89" s="70" t="str">
        <f t="shared" si="7"/>
        <v/>
      </c>
      <c r="B89" s="25"/>
      <c r="C89" s="24"/>
      <c r="D89" s="24"/>
      <c r="E89" s="75" t="str">
        <f>IFERROR(_xlfn.XLOOKUP(D89,補助単価!$B$4:$B$18,補助単価!$C$4:$C$18),"")</f>
        <v/>
      </c>
      <c r="F89" s="76" t="str">
        <f t="shared" si="8"/>
        <v/>
      </c>
      <c r="G89" s="66" t="str">
        <f t="shared" si="5"/>
        <v/>
      </c>
      <c r="H89" s="65" t="b">
        <f t="shared" si="6"/>
        <v>1</v>
      </c>
    </row>
    <row r="90" spans="1:8" ht="25" customHeight="1">
      <c r="A90" s="70" t="str">
        <f t="shared" si="7"/>
        <v/>
      </c>
      <c r="B90" s="25"/>
      <c r="C90" s="24"/>
      <c r="D90" s="24"/>
      <c r="E90" s="75" t="str">
        <f>IFERROR(_xlfn.XLOOKUP(D90,補助単価!$B$4:$B$18,補助単価!$C$4:$C$18),"")</f>
        <v/>
      </c>
      <c r="F90" s="76" t="str">
        <f t="shared" si="8"/>
        <v/>
      </c>
      <c r="G90" s="66" t="str">
        <f t="shared" si="5"/>
        <v/>
      </c>
      <c r="H90" s="65" t="b">
        <f t="shared" si="6"/>
        <v>1</v>
      </c>
    </row>
    <row r="91" spans="1:8" ht="25" customHeight="1">
      <c r="A91" s="70" t="str">
        <f t="shared" si="7"/>
        <v/>
      </c>
      <c r="B91" s="25"/>
      <c r="C91" s="24"/>
      <c r="D91" s="24"/>
      <c r="E91" s="75" t="str">
        <f>IFERROR(_xlfn.XLOOKUP(D91,補助単価!$B$4:$B$18,補助単価!$C$4:$C$18),"")</f>
        <v/>
      </c>
      <c r="F91" s="76" t="str">
        <f t="shared" si="8"/>
        <v/>
      </c>
      <c r="G91" s="66" t="str">
        <f t="shared" si="5"/>
        <v/>
      </c>
      <c r="H91" s="65" t="b">
        <f t="shared" si="6"/>
        <v>1</v>
      </c>
    </row>
    <row r="92" spans="1:8" ht="25" customHeight="1">
      <c r="A92" s="70" t="str">
        <f t="shared" si="7"/>
        <v/>
      </c>
      <c r="B92" s="25"/>
      <c r="C92" s="24"/>
      <c r="D92" s="24"/>
      <c r="E92" s="75" t="str">
        <f>IFERROR(_xlfn.XLOOKUP(D92,補助単価!$B$4:$B$18,補助単価!$C$4:$C$18),"")</f>
        <v/>
      </c>
      <c r="F92" s="76" t="str">
        <f t="shared" si="8"/>
        <v/>
      </c>
      <c r="G92" s="66" t="str">
        <f t="shared" si="5"/>
        <v/>
      </c>
      <c r="H92" s="65" t="b">
        <f t="shared" si="6"/>
        <v>1</v>
      </c>
    </row>
    <row r="93" spans="1:8" ht="25" customHeight="1">
      <c r="A93" s="70" t="str">
        <f t="shared" si="7"/>
        <v/>
      </c>
      <c r="B93" s="25"/>
      <c r="C93" s="24"/>
      <c r="D93" s="24"/>
      <c r="E93" s="75" t="str">
        <f>IFERROR(_xlfn.XLOOKUP(D93,補助単価!$B$4:$B$18,補助単価!$C$4:$C$18),"")</f>
        <v/>
      </c>
      <c r="F93" s="76" t="str">
        <f t="shared" si="8"/>
        <v/>
      </c>
      <c r="G93" s="66" t="str">
        <f t="shared" si="5"/>
        <v/>
      </c>
      <c r="H93" s="65" t="b">
        <f t="shared" si="6"/>
        <v>1</v>
      </c>
    </row>
    <row r="94" spans="1:8" ht="25" customHeight="1">
      <c r="A94" s="70" t="str">
        <f t="shared" si="7"/>
        <v/>
      </c>
      <c r="B94" s="25"/>
      <c r="C94" s="24"/>
      <c r="D94" s="24"/>
      <c r="E94" s="75" t="str">
        <f>IFERROR(_xlfn.XLOOKUP(D94,補助単価!$B$4:$B$18,補助単価!$C$4:$C$18),"")</f>
        <v/>
      </c>
      <c r="F94" s="76" t="str">
        <f t="shared" si="8"/>
        <v/>
      </c>
      <c r="G94" s="66" t="str">
        <f t="shared" si="5"/>
        <v/>
      </c>
      <c r="H94" s="65" t="b">
        <f t="shared" si="6"/>
        <v>1</v>
      </c>
    </row>
    <row r="95" spans="1:8" ht="25" customHeight="1">
      <c r="A95" s="70" t="str">
        <f t="shared" si="7"/>
        <v/>
      </c>
      <c r="B95" s="25"/>
      <c r="C95" s="24"/>
      <c r="D95" s="24"/>
      <c r="E95" s="75" t="str">
        <f>IFERROR(_xlfn.XLOOKUP(D95,補助単価!$B$4:$B$18,補助単価!$C$4:$C$18),"")</f>
        <v/>
      </c>
      <c r="F95" s="76" t="str">
        <f t="shared" si="8"/>
        <v/>
      </c>
      <c r="G95" s="66" t="str">
        <f t="shared" si="5"/>
        <v/>
      </c>
      <c r="H95" s="65" t="b">
        <f t="shared" si="6"/>
        <v>1</v>
      </c>
    </row>
    <row r="96" spans="1:8" ht="25" customHeight="1">
      <c r="A96" s="70" t="str">
        <f t="shared" si="7"/>
        <v/>
      </c>
      <c r="B96" s="25"/>
      <c r="C96" s="24"/>
      <c r="D96" s="24"/>
      <c r="E96" s="75" t="str">
        <f>IFERROR(_xlfn.XLOOKUP(D96,補助単価!$B$4:$B$18,補助単価!$C$4:$C$18),"")</f>
        <v/>
      </c>
      <c r="F96" s="76" t="str">
        <f t="shared" si="8"/>
        <v/>
      </c>
      <c r="G96" s="66" t="str">
        <f t="shared" si="5"/>
        <v/>
      </c>
      <c r="H96" s="65" t="b">
        <f t="shared" si="6"/>
        <v>1</v>
      </c>
    </row>
    <row r="97" spans="1:8" ht="25" customHeight="1">
      <c r="A97" s="70" t="str">
        <f t="shared" si="7"/>
        <v/>
      </c>
      <c r="B97" s="25"/>
      <c r="C97" s="24"/>
      <c r="D97" s="24"/>
      <c r="E97" s="75" t="str">
        <f>IFERROR(_xlfn.XLOOKUP(D97,補助単価!$B$4:$B$18,補助単価!$C$4:$C$18),"")</f>
        <v/>
      </c>
      <c r="F97" s="76" t="str">
        <f t="shared" si="8"/>
        <v/>
      </c>
      <c r="G97" s="66" t="str">
        <f t="shared" si="5"/>
        <v/>
      </c>
      <c r="H97" s="65" t="b">
        <f t="shared" si="6"/>
        <v>1</v>
      </c>
    </row>
    <row r="98" spans="1:8" ht="25" customHeight="1">
      <c r="A98" s="70" t="str">
        <f t="shared" si="7"/>
        <v/>
      </c>
      <c r="B98" s="25"/>
      <c r="C98" s="24"/>
      <c r="D98" s="24"/>
      <c r="E98" s="75" t="str">
        <f>IFERROR(_xlfn.XLOOKUP(D98,補助単価!$B$4:$B$18,補助単価!$C$4:$C$18),"")</f>
        <v/>
      </c>
      <c r="F98" s="76" t="str">
        <f t="shared" si="8"/>
        <v/>
      </c>
      <c r="G98" s="66" t="str">
        <f t="shared" si="5"/>
        <v/>
      </c>
      <c r="H98" s="65" t="b">
        <f t="shared" si="6"/>
        <v>1</v>
      </c>
    </row>
    <row r="99" spans="1:8" ht="25" customHeight="1">
      <c r="A99" s="70" t="str">
        <f t="shared" si="7"/>
        <v/>
      </c>
      <c r="B99" s="25"/>
      <c r="C99" s="24"/>
      <c r="D99" s="24"/>
      <c r="E99" s="75" t="str">
        <f>IFERROR(_xlfn.XLOOKUP(D99,補助単価!$B$4:$B$18,補助単価!$C$4:$C$18),"")</f>
        <v/>
      </c>
      <c r="F99" s="76" t="str">
        <f t="shared" si="8"/>
        <v/>
      </c>
      <c r="G99" s="66" t="str">
        <f t="shared" si="5"/>
        <v/>
      </c>
      <c r="H99" s="65" t="b">
        <f t="shared" si="6"/>
        <v>1</v>
      </c>
    </row>
    <row r="100" spans="1:8" ht="25" customHeight="1">
      <c r="A100" s="70" t="str">
        <f t="shared" si="7"/>
        <v/>
      </c>
      <c r="B100" s="25"/>
      <c r="C100" s="24"/>
      <c r="D100" s="24"/>
      <c r="E100" s="75" t="str">
        <f>IFERROR(_xlfn.XLOOKUP(D100,補助単価!$B$4:$B$18,補助単価!$C$4:$C$18),"")</f>
        <v/>
      </c>
      <c r="F100" s="76" t="str">
        <f t="shared" si="8"/>
        <v/>
      </c>
      <c r="G100" s="66" t="str">
        <f t="shared" si="5"/>
        <v/>
      </c>
      <c r="H100" s="65" t="b">
        <f t="shared" ref="H100:H131" si="9">IF(G100="",TRUE,COUNTIF(G:G,G100)=1)</f>
        <v>1</v>
      </c>
    </row>
    <row r="101" spans="1:8" ht="25" customHeight="1">
      <c r="A101" s="70" t="str">
        <f t="shared" si="7"/>
        <v/>
      </c>
      <c r="B101" s="25"/>
      <c r="C101" s="24"/>
      <c r="D101" s="24"/>
      <c r="E101" s="75" t="str">
        <f>IFERROR(_xlfn.XLOOKUP(D101,補助単価!$B$4:$B$18,補助単価!$C$4:$C$18),"")</f>
        <v/>
      </c>
      <c r="F101" s="76" t="str">
        <f t="shared" si="8"/>
        <v/>
      </c>
      <c r="G101" s="66" t="str">
        <f t="shared" si="5"/>
        <v/>
      </c>
      <c r="H101" s="65" t="b">
        <f t="shared" si="9"/>
        <v>1</v>
      </c>
    </row>
    <row r="102" spans="1:8" ht="25" customHeight="1">
      <c r="A102" s="70" t="str">
        <f t="shared" si="7"/>
        <v/>
      </c>
      <c r="B102" s="25"/>
      <c r="C102" s="24"/>
      <c r="D102" s="24"/>
      <c r="E102" s="75" t="str">
        <f>IFERROR(_xlfn.XLOOKUP(D102,補助単価!$B$4:$B$18,補助単価!$C$4:$C$18),"")</f>
        <v/>
      </c>
      <c r="F102" s="76" t="str">
        <f t="shared" si="8"/>
        <v/>
      </c>
      <c r="G102" s="66" t="str">
        <f t="shared" si="5"/>
        <v/>
      </c>
      <c r="H102" s="65" t="b">
        <f t="shared" si="9"/>
        <v>1</v>
      </c>
    </row>
    <row r="103" spans="1:8" ht="25" customHeight="1">
      <c r="A103" s="70" t="str">
        <f t="shared" si="7"/>
        <v/>
      </c>
      <c r="B103" s="25"/>
      <c r="C103" s="24"/>
      <c r="D103" s="24"/>
      <c r="E103" s="75" t="str">
        <f>IFERROR(_xlfn.XLOOKUP(D103,補助単価!$B$4:$B$18,補助単価!$C$4:$C$18),"")</f>
        <v/>
      </c>
      <c r="F103" s="76" t="str">
        <f t="shared" si="8"/>
        <v/>
      </c>
      <c r="G103" s="66" t="str">
        <f t="shared" si="5"/>
        <v/>
      </c>
      <c r="H103" s="65" t="b">
        <f t="shared" si="9"/>
        <v>1</v>
      </c>
    </row>
    <row r="104" spans="1:8" ht="25" customHeight="1">
      <c r="A104" s="70" t="str">
        <f t="shared" si="7"/>
        <v/>
      </c>
      <c r="B104" s="25"/>
      <c r="C104" s="24"/>
      <c r="D104" s="24"/>
      <c r="E104" s="75" t="str">
        <f>IFERROR(_xlfn.XLOOKUP(D104,補助単価!$B$4:$B$18,補助単価!$C$4:$C$18),"")</f>
        <v/>
      </c>
      <c r="F104" s="76" t="str">
        <f t="shared" si="8"/>
        <v/>
      </c>
      <c r="G104" s="66" t="str">
        <f t="shared" si="5"/>
        <v/>
      </c>
      <c r="H104" s="65" t="b">
        <f t="shared" si="9"/>
        <v>1</v>
      </c>
    </row>
    <row r="105" spans="1:8" ht="25" customHeight="1">
      <c r="A105" s="70" t="str">
        <f t="shared" si="7"/>
        <v/>
      </c>
      <c r="B105" s="25"/>
      <c r="C105" s="24"/>
      <c r="D105" s="24"/>
      <c r="E105" s="75" t="str">
        <f>IFERROR(_xlfn.XLOOKUP(D105,補助単価!$B$4:$B$18,補助単価!$C$4:$C$18),"")</f>
        <v/>
      </c>
      <c r="F105" s="76" t="str">
        <f t="shared" si="8"/>
        <v/>
      </c>
      <c r="G105" s="66" t="str">
        <f t="shared" si="5"/>
        <v/>
      </c>
      <c r="H105" s="65" t="b">
        <f t="shared" si="9"/>
        <v>1</v>
      </c>
    </row>
    <row r="106" spans="1:8" ht="25" customHeight="1">
      <c r="A106" s="70" t="str">
        <f t="shared" si="7"/>
        <v/>
      </c>
      <c r="B106" s="25"/>
      <c r="C106" s="24"/>
      <c r="D106" s="24"/>
      <c r="E106" s="75" t="str">
        <f>IFERROR(_xlfn.XLOOKUP(D106,補助単価!$B$4:$B$18,補助単価!$C$4:$C$18),"")</f>
        <v/>
      </c>
      <c r="F106" s="76" t="str">
        <f t="shared" si="8"/>
        <v/>
      </c>
      <c r="G106" s="66" t="str">
        <f t="shared" si="5"/>
        <v/>
      </c>
      <c r="H106" s="65" t="b">
        <f t="shared" si="9"/>
        <v>1</v>
      </c>
    </row>
    <row r="107" spans="1:8" ht="25" customHeight="1">
      <c r="A107" s="70" t="str">
        <f t="shared" si="7"/>
        <v/>
      </c>
      <c r="B107" s="25"/>
      <c r="C107" s="24"/>
      <c r="D107" s="24"/>
      <c r="E107" s="75" t="str">
        <f>IFERROR(_xlfn.XLOOKUP(D107,補助単価!$B$4:$B$18,補助単価!$C$4:$C$18),"")</f>
        <v/>
      </c>
      <c r="F107" s="76" t="str">
        <f t="shared" si="8"/>
        <v/>
      </c>
      <c r="G107" s="66" t="str">
        <f t="shared" si="5"/>
        <v/>
      </c>
      <c r="H107" s="65" t="b">
        <f t="shared" si="9"/>
        <v>1</v>
      </c>
    </row>
    <row r="108" spans="1:8" ht="25" customHeight="1">
      <c r="A108" s="70" t="str">
        <f t="shared" si="7"/>
        <v/>
      </c>
      <c r="B108" s="25"/>
      <c r="C108" s="24"/>
      <c r="D108" s="24"/>
      <c r="E108" s="75" t="str">
        <f>IFERROR(_xlfn.XLOOKUP(D108,補助単価!$B$4:$B$18,補助単価!$C$4:$C$18),"")</f>
        <v/>
      </c>
      <c r="F108" s="76" t="str">
        <f t="shared" si="8"/>
        <v/>
      </c>
      <c r="G108" s="66" t="str">
        <f t="shared" si="5"/>
        <v/>
      </c>
      <c r="H108" s="65" t="b">
        <f t="shared" si="9"/>
        <v>1</v>
      </c>
    </row>
    <row r="109" spans="1:8" ht="25" customHeight="1">
      <c r="A109" s="70" t="str">
        <f t="shared" si="7"/>
        <v/>
      </c>
      <c r="B109" s="25"/>
      <c r="C109" s="24"/>
      <c r="D109" s="24"/>
      <c r="E109" s="75" t="str">
        <f>IFERROR(_xlfn.XLOOKUP(D109,補助単価!$B$4:$B$18,補助単価!$C$4:$C$18),"")</f>
        <v/>
      </c>
      <c r="F109" s="76" t="str">
        <f t="shared" si="8"/>
        <v/>
      </c>
      <c r="G109" s="66" t="str">
        <f t="shared" si="5"/>
        <v/>
      </c>
      <c r="H109" s="65" t="b">
        <f t="shared" si="9"/>
        <v>1</v>
      </c>
    </row>
    <row r="110" spans="1:8" ht="25" customHeight="1">
      <c r="A110" s="70" t="str">
        <f t="shared" si="7"/>
        <v/>
      </c>
      <c r="B110" s="25"/>
      <c r="C110" s="24"/>
      <c r="D110" s="24"/>
      <c r="E110" s="75" t="str">
        <f>IFERROR(_xlfn.XLOOKUP(D110,補助単価!$B$4:$B$18,補助単価!$C$4:$C$18),"")</f>
        <v/>
      </c>
      <c r="F110" s="76" t="str">
        <f t="shared" si="8"/>
        <v/>
      </c>
      <c r="G110" s="66" t="str">
        <f t="shared" si="5"/>
        <v/>
      </c>
      <c r="H110" s="65" t="b">
        <f t="shared" si="9"/>
        <v>1</v>
      </c>
    </row>
    <row r="111" spans="1:8" ht="25" customHeight="1">
      <c r="A111" s="70" t="str">
        <f t="shared" si="7"/>
        <v/>
      </c>
      <c r="B111" s="25"/>
      <c r="C111" s="24"/>
      <c r="D111" s="24"/>
      <c r="E111" s="75" t="str">
        <f>IFERROR(_xlfn.XLOOKUP(D111,補助単価!$B$4:$B$18,補助単価!$C$4:$C$18),"")</f>
        <v/>
      </c>
      <c r="F111" s="76" t="str">
        <f t="shared" si="8"/>
        <v/>
      </c>
      <c r="G111" s="66" t="str">
        <f t="shared" si="5"/>
        <v/>
      </c>
      <c r="H111" s="65" t="b">
        <f t="shared" si="9"/>
        <v>1</v>
      </c>
    </row>
    <row r="112" spans="1:8" ht="25" customHeight="1">
      <c r="A112" s="70" t="str">
        <f t="shared" si="7"/>
        <v/>
      </c>
      <c r="B112" s="25"/>
      <c r="C112" s="24"/>
      <c r="D112" s="24"/>
      <c r="E112" s="75" t="str">
        <f>IFERROR(_xlfn.XLOOKUP(D112,補助単価!$B$4:$B$18,補助単価!$C$4:$C$18),"")</f>
        <v/>
      </c>
      <c r="F112" s="76" t="str">
        <f t="shared" si="8"/>
        <v/>
      </c>
      <c r="G112" s="66" t="str">
        <f t="shared" si="5"/>
        <v/>
      </c>
      <c r="H112" s="65" t="b">
        <f t="shared" si="9"/>
        <v>1</v>
      </c>
    </row>
    <row r="113" spans="1:8" ht="25" customHeight="1">
      <c r="A113" s="70" t="str">
        <f t="shared" si="7"/>
        <v/>
      </c>
      <c r="B113" s="25"/>
      <c r="C113" s="24"/>
      <c r="D113" s="24"/>
      <c r="E113" s="75" t="str">
        <f>IFERROR(_xlfn.XLOOKUP(D113,補助単価!$B$4:$B$18,補助単価!$C$4:$C$18),"")</f>
        <v/>
      </c>
      <c r="F113" s="76" t="str">
        <f t="shared" si="8"/>
        <v/>
      </c>
      <c r="G113" s="66" t="str">
        <f t="shared" si="5"/>
        <v/>
      </c>
      <c r="H113" s="65" t="b">
        <f t="shared" si="9"/>
        <v>1</v>
      </c>
    </row>
    <row r="114" spans="1:8" ht="25" customHeight="1">
      <c r="A114" s="70" t="str">
        <f t="shared" si="7"/>
        <v/>
      </c>
      <c r="B114" s="25"/>
      <c r="C114" s="24"/>
      <c r="D114" s="24"/>
      <c r="E114" s="75" t="str">
        <f>IFERROR(_xlfn.XLOOKUP(D114,補助単価!$B$4:$B$18,補助単価!$C$4:$C$18),"")</f>
        <v/>
      </c>
      <c r="F114" s="76" t="str">
        <f t="shared" si="8"/>
        <v/>
      </c>
      <c r="G114" s="66" t="str">
        <f t="shared" si="5"/>
        <v/>
      </c>
      <c r="H114" s="65" t="b">
        <f t="shared" si="9"/>
        <v>1</v>
      </c>
    </row>
    <row r="115" spans="1:8" ht="25" customHeight="1">
      <c r="A115" s="70" t="str">
        <f t="shared" si="7"/>
        <v/>
      </c>
      <c r="B115" s="25"/>
      <c r="C115" s="24"/>
      <c r="D115" s="24"/>
      <c r="E115" s="75" t="str">
        <f>IFERROR(_xlfn.XLOOKUP(D115,補助単価!$B$4:$B$18,補助単価!$C$4:$C$18),"")</f>
        <v/>
      </c>
      <c r="F115" s="76" t="str">
        <f t="shared" si="8"/>
        <v/>
      </c>
      <c r="G115" s="66" t="str">
        <f t="shared" si="5"/>
        <v/>
      </c>
      <c r="H115" s="65" t="b">
        <f t="shared" si="9"/>
        <v>1</v>
      </c>
    </row>
    <row r="116" spans="1:8" ht="25" customHeight="1">
      <c r="A116" s="70" t="str">
        <f t="shared" si="7"/>
        <v/>
      </c>
      <c r="B116" s="25"/>
      <c r="C116" s="24"/>
      <c r="D116" s="24"/>
      <c r="E116" s="75" t="str">
        <f>IFERROR(_xlfn.XLOOKUP(D116,補助単価!$B$4:$B$18,補助単価!$C$4:$C$18),"")</f>
        <v/>
      </c>
      <c r="F116" s="76" t="str">
        <f t="shared" si="8"/>
        <v/>
      </c>
      <c r="G116" s="66" t="str">
        <f t="shared" si="5"/>
        <v/>
      </c>
      <c r="H116" s="65" t="b">
        <f t="shared" si="9"/>
        <v>1</v>
      </c>
    </row>
    <row r="117" spans="1:8" ht="25" customHeight="1">
      <c r="A117" s="70" t="str">
        <f t="shared" si="7"/>
        <v/>
      </c>
      <c r="B117" s="25"/>
      <c r="C117" s="24"/>
      <c r="D117" s="24"/>
      <c r="E117" s="75" t="str">
        <f>IFERROR(_xlfn.XLOOKUP(D117,補助単価!$B$4:$B$18,補助単価!$C$4:$C$18),"")</f>
        <v/>
      </c>
      <c r="F117" s="76" t="str">
        <f t="shared" si="8"/>
        <v/>
      </c>
      <c r="G117" s="66" t="str">
        <f t="shared" si="5"/>
        <v/>
      </c>
      <c r="H117" s="65" t="b">
        <f t="shared" si="9"/>
        <v>1</v>
      </c>
    </row>
    <row r="118" spans="1:8" ht="25" customHeight="1">
      <c r="A118" s="70" t="str">
        <f t="shared" si="7"/>
        <v/>
      </c>
      <c r="B118" s="25"/>
      <c r="C118" s="24"/>
      <c r="D118" s="24"/>
      <c r="E118" s="75" t="str">
        <f>IFERROR(_xlfn.XLOOKUP(D118,補助単価!$B$4:$B$18,補助単価!$C$4:$C$18),"")</f>
        <v/>
      </c>
      <c r="F118" s="76" t="str">
        <f t="shared" si="8"/>
        <v/>
      </c>
      <c r="G118" s="66" t="str">
        <f t="shared" si="5"/>
        <v/>
      </c>
      <c r="H118" s="65" t="b">
        <f t="shared" si="9"/>
        <v>1</v>
      </c>
    </row>
    <row r="119" spans="1:8" ht="25" customHeight="1">
      <c r="A119" s="70" t="str">
        <f t="shared" si="7"/>
        <v/>
      </c>
      <c r="B119" s="25"/>
      <c r="C119" s="24"/>
      <c r="D119" s="24"/>
      <c r="E119" s="75" t="str">
        <f>IFERROR(_xlfn.XLOOKUP(D119,補助単価!$B$4:$B$18,補助単価!$C$4:$C$18),"")</f>
        <v/>
      </c>
      <c r="F119" s="76" t="str">
        <f t="shared" si="8"/>
        <v/>
      </c>
      <c r="G119" s="66" t="str">
        <f t="shared" si="5"/>
        <v/>
      </c>
      <c r="H119" s="65" t="b">
        <f t="shared" si="9"/>
        <v>1</v>
      </c>
    </row>
    <row r="120" spans="1:8" ht="25" customHeight="1">
      <c r="A120" s="70" t="str">
        <f t="shared" si="7"/>
        <v/>
      </c>
      <c r="B120" s="25"/>
      <c r="C120" s="24"/>
      <c r="D120" s="24"/>
      <c r="E120" s="75" t="str">
        <f>IFERROR(_xlfn.XLOOKUP(D120,補助単価!$B$4:$B$18,補助単価!$C$4:$C$18),"")</f>
        <v/>
      </c>
      <c r="F120" s="76" t="str">
        <f t="shared" si="8"/>
        <v/>
      </c>
      <c r="G120" s="66" t="str">
        <f t="shared" si="5"/>
        <v/>
      </c>
      <c r="H120" s="65" t="b">
        <f t="shared" si="9"/>
        <v>1</v>
      </c>
    </row>
    <row r="121" spans="1:8" ht="25" customHeight="1">
      <c r="A121" s="70" t="str">
        <f t="shared" si="7"/>
        <v/>
      </c>
      <c r="B121" s="25"/>
      <c r="C121" s="24"/>
      <c r="D121" s="24"/>
      <c r="E121" s="75" t="str">
        <f>IFERROR(_xlfn.XLOOKUP(D121,補助単価!$B$4:$B$18,補助単価!$C$4:$C$18),"")</f>
        <v/>
      </c>
      <c r="F121" s="76" t="str">
        <f t="shared" si="8"/>
        <v/>
      </c>
      <c r="G121" s="66" t="str">
        <f t="shared" si="5"/>
        <v/>
      </c>
      <c r="H121" s="65" t="b">
        <f t="shared" si="9"/>
        <v>1</v>
      </c>
    </row>
    <row r="122" spans="1:8" ht="25" customHeight="1">
      <c r="A122" s="70" t="str">
        <f t="shared" si="7"/>
        <v/>
      </c>
      <c r="B122" s="25"/>
      <c r="C122" s="24"/>
      <c r="D122" s="24"/>
      <c r="E122" s="75" t="str">
        <f>IFERROR(_xlfn.XLOOKUP(D122,補助単価!$B$4:$B$18,補助単価!$C$4:$C$18),"")</f>
        <v/>
      </c>
      <c r="F122" s="76" t="str">
        <f t="shared" si="8"/>
        <v/>
      </c>
      <c r="G122" s="66" t="str">
        <f t="shared" si="5"/>
        <v/>
      </c>
      <c r="H122" s="65" t="b">
        <f t="shared" si="9"/>
        <v>1</v>
      </c>
    </row>
    <row r="123" spans="1:8" ht="25" customHeight="1">
      <c r="A123" s="70" t="str">
        <f t="shared" si="7"/>
        <v/>
      </c>
      <c r="B123" s="25"/>
      <c r="C123" s="24"/>
      <c r="D123" s="24"/>
      <c r="E123" s="75" t="str">
        <f>IFERROR(_xlfn.XLOOKUP(D123,補助単価!$B$4:$B$18,補助単価!$C$4:$C$18),"")</f>
        <v/>
      </c>
      <c r="F123" s="76" t="str">
        <f t="shared" si="8"/>
        <v/>
      </c>
      <c r="G123" s="66" t="str">
        <f t="shared" si="5"/>
        <v/>
      </c>
      <c r="H123" s="65" t="b">
        <f t="shared" si="9"/>
        <v>1</v>
      </c>
    </row>
    <row r="124" spans="1:8" ht="25" customHeight="1">
      <c r="A124" s="70" t="str">
        <f t="shared" si="7"/>
        <v/>
      </c>
      <c r="B124" s="25"/>
      <c r="C124" s="24"/>
      <c r="D124" s="24"/>
      <c r="E124" s="75" t="str">
        <f>IFERROR(_xlfn.XLOOKUP(D124,補助単価!$B$4:$B$18,補助単価!$C$4:$C$18),"")</f>
        <v/>
      </c>
      <c r="F124" s="76" t="str">
        <f t="shared" si="8"/>
        <v/>
      </c>
      <c r="G124" s="66" t="str">
        <f t="shared" si="5"/>
        <v/>
      </c>
      <c r="H124" s="65" t="b">
        <f t="shared" si="9"/>
        <v>1</v>
      </c>
    </row>
    <row r="125" spans="1:8" ht="25" customHeight="1">
      <c r="A125" s="70" t="str">
        <f t="shared" si="7"/>
        <v/>
      </c>
      <c r="B125" s="25"/>
      <c r="C125" s="24"/>
      <c r="D125" s="24"/>
      <c r="E125" s="75" t="str">
        <f>IFERROR(_xlfn.XLOOKUP(D125,補助単価!$B$4:$B$18,補助単価!$C$4:$C$18),"")</f>
        <v/>
      </c>
      <c r="F125" s="76" t="str">
        <f t="shared" si="8"/>
        <v/>
      </c>
      <c r="G125" s="66" t="str">
        <f t="shared" si="5"/>
        <v/>
      </c>
      <c r="H125" s="65" t="b">
        <f t="shared" si="9"/>
        <v>1</v>
      </c>
    </row>
    <row r="126" spans="1:8" ht="25" customHeight="1">
      <c r="A126" s="70" t="str">
        <f t="shared" si="7"/>
        <v/>
      </c>
      <c r="B126" s="25"/>
      <c r="C126" s="24"/>
      <c r="D126" s="24"/>
      <c r="E126" s="75" t="str">
        <f>IFERROR(_xlfn.XLOOKUP(D126,補助単価!$B$4:$B$18,補助単価!$C$4:$C$18),"")</f>
        <v/>
      </c>
      <c r="F126" s="76" t="str">
        <f t="shared" si="8"/>
        <v/>
      </c>
      <c r="G126" s="66" t="str">
        <f t="shared" si="5"/>
        <v/>
      </c>
      <c r="H126" s="65" t="b">
        <f t="shared" si="9"/>
        <v>1</v>
      </c>
    </row>
    <row r="127" spans="1:8" ht="25" customHeight="1">
      <c r="A127" s="70" t="str">
        <f t="shared" si="7"/>
        <v/>
      </c>
      <c r="B127" s="25"/>
      <c r="C127" s="24"/>
      <c r="D127" s="24"/>
      <c r="E127" s="75" t="str">
        <f>IFERROR(_xlfn.XLOOKUP(D127,補助単価!$B$4:$B$18,補助単価!$C$4:$C$18),"")</f>
        <v/>
      </c>
      <c r="F127" s="76" t="str">
        <f t="shared" si="8"/>
        <v/>
      </c>
      <c r="G127" s="66" t="str">
        <f t="shared" si="5"/>
        <v/>
      </c>
      <c r="H127" s="65" t="b">
        <f t="shared" si="9"/>
        <v>1</v>
      </c>
    </row>
    <row r="128" spans="1:8" ht="25" customHeight="1">
      <c r="A128" s="70" t="str">
        <f t="shared" si="7"/>
        <v/>
      </c>
      <c r="B128" s="25"/>
      <c r="C128" s="24"/>
      <c r="D128" s="24"/>
      <c r="E128" s="75" t="str">
        <f>IFERROR(_xlfn.XLOOKUP(D128,補助単価!$B$4:$B$18,補助単価!$C$4:$C$18),"")</f>
        <v/>
      </c>
      <c r="F128" s="76" t="str">
        <f t="shared" si="8"/>
        <v/>
      </c>
      <c r="G128" s="66" t="str">
        <f t="shared" si="5"/>
        <v/>
      </c>
      <c r="H128" s="65" t="b">
        <f t="shared" si="9"/>
        <v>1</v>
      </c>
    </row>
    <row r="129" spans="1:8" ht="25" customHeight="1">
      <c r="A129" s="70" t="str">
        <f t="shared" si="7"/>
        <v/>
      </c>
      <c r="B129" s="25"/>
      <c r="C129" s="24"/>
      <c r="D129" s="24"/>
      <c r="E129" s="75" t="str">
        <f>IFERROR(_xlfn.XLOOKUP(D129,補助単価!$B$4:$B$18,補助単価!$C$4:$C$18),"")</f>
        <v/>
      </c>
      <c r="F129" s="76" t="str">
        <f t="shared" si="8"/>
        <v/>
      </c>
      <c r="G129" s="66" t="str">
        <f t="shared" si="5"/>
        <v/>
      </c>
      <c r="H129" s="65" t="b">
        <f t="shared" si="9"/>
        <v>1</v>
      </c>
    </row>
    <row r="130" spans="1:8" ht="25" customHeight="1">
      <c r="A130" s="70" t="str">
        <f t="shared" si="7"/>
        <v/>
      </c>
      <c r="B130" s="25"/>
      <c r="C130" s="24"/>
      <c r="D130" s="24"/>
      <c r="E130" s="75" t="str">
        <f>IFERROR(_xlfn.XLOOKUP(D130,補助単価!$B$4:$B$18,補助単価!$C$4:$C$18),"")</f>
        <v/>
      </c>
      <c r="F130" s="76" t="str">
        <f t="shared" si="8"/>
        <v/>
      </c>
      <c r="G130" s="66" t="str">
        <f t="shared" si="5"/>
        <v/>
      </c>
      <c r="H130" s="65" t="b">
        <f t="shared" si="9"/>
        <v>1</v>
      </c>
    </row>
    <row r="131" spans="1:8" ht="25" customHeight="1">
      <c r="A131" s="70" t="str">
        <f t="shared" si="7"/>
        <v/>
      </c>
      <c r="B131" s="25"/>
      <c r="C131" s="24"/>
      <c r="D131" s="24"/>
      <c r="E131" s="75" t="str">
        <f>IFERROR(_xlfn.XLOOKUP(D131,補助単価!$B$4:$B$18,補助単価!$C$4:$C$18),"")</f>
        <v/>
      </c>
      <c r="F131" s="76" t="str">
        <f t="shared" si="8"/>
        <v/>
      </c>
      <c r="G131" s="66" t="str">
        <f t="shared" si="5"/>
        <v/>
      </c>
      <c r="H131" s="65" t="b">
        <f t="shared" si="9"/>
        <v>1</v>
      </c>
    </row>
    <row r="132" spans="1:8" ht="25" customHeight="1">
      <c r="A132" s="70" t="str">
        <f t="shared" si="7"/>
        <v/>
      </c>
      <c r="B132" s="25"/>
      <c r="C132" s="24"/>
      <c r="D132" s="24"/>
      <c r="E132" s="75" t="str">
        <f>IFERROR(_xlfn.XLOOKUP(D132,補助単価!$B$4:$B$18,補助単価!$C$4:$C$18),"")</f>
        <v/>
      </c>
      <c r="F132" s="7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IFERROR(_xlfn.XLOOKUP(D133,補助単価!$B$4:$B$18,補助単価!$C$4:$C$18),"")</f>
        <v/>
      </c>
      <c r="F133" s="76" t="str">
        <f t="shared" ref="F133:F149" si="13">IFERROR(E133,"")</f>
        <v/>
      </c>
      <c r="G133" s="66" t="str">
        <f t="shared" si="10"/>
        <v/>
      </c>
      <c r="H133" s="65" t="b">
        <f t="shared" si="11"/>
        <v>1</v>
      </c>
    </row>
    <row r="134" spans="1:8" ht="25" customHeight="1">
      <c r="A134" s="70" t="str">
        <f t="shared" si="12"/>
        <v/>
      </c>
      <c r="B134" s="25"/>
      <c r="C134" s="24"/>
      <c r="D134" s="24"/>
      <c r="E134" s="75" t="str">
        <f>IFERROR(_xlfn.XLOOKUP(D134,補助単価!$B$4:$B$18,補助単価!$C$4:$C$18),"")</f>
        <v/>
      </c>
      <c r="F134" s="76" t="str">
        <f t="shared" si="13"/>
        <v/>
      </c>
      <c r="G134" s="66" t="str">
        <f t="shared" si="10"/>
        <v/>
      </c>
      <c r="H134" s="65" t="b">
        <f t="shared" si="11"/>
        <v>1</v>
      </c>
    </row>
    <row r="135" spans="1:8" ht="25" customHeight="1">
      <c r="A135" s="70" t="str">
        <f t="shared" si="12"/>
        <v/>
      </c>
      <c r="B135" s="25"/>
      <c r="C135" s="24"/>
      <c r="D135" s="24"/>
      <c r="E135" s="75" t="str">
        <f>IFERROR(_xlfn.XLOOKUP(D135,補助単価!$B$4:$B$18,補助単価!$C$4:$C$18),"")</f>
        <v/>
      </c>
      <c r="F135" s="76" t="str">
        <f t="shared" si="13"/>
        <v/>
      </c>
      <c r="G135" s="66" t="str">
        <f t="shared" si="10"/>
        <v/>
      </c>
      <c r="H135" s="65" t="b">
        <f t="shared" si="11"/>
        <v>1</v>
      </c>
    </row>
    <row r="136" spans="1:8" ht="25" customHeight="1">
      <c r="A136" s="70" t="str">
        <f t="shared" si="12"/>
        <v/>
      </c>
      <c r="B136" s="25"/>
      <c r="C136" s="24"/>
      <c r="D136" s="24"/>
      <c r="E136" s="75" t="str">
        <f>IFERROR(_xlfn.XLOOKUP(D136,補助単価!$B$4:$B$18,補助単価!$C$4:$C$18),"")</f>
        <v/>
      </c>
      <c r="F136" s="76" t="str">
        <f t="shared" si="13"/>
        <v/>
      </c>
      <c r="G136" s="66" t="str">
        <f t="shared" si="10"/>
        <v/>
      </c>
      <c r="H136" s="65" t="b">
        <f t="shared" si="11"/>
        <v>1</v>
      </c>
    </row>
    <row r="137" spans="1:8" ht="25" customHeight="1">
      <c r="A137" s="70" t="str">
        <f t="shared" si="12"/>
        <v/>
      </c>
      <c r="B137" s="25"/>
      <c r="C137" s="24"/>
      <c r="D137" s="24"/>
      <c r="E137" s="75" t="str">
        <f>IFERROR(_xlfn.XLOOKUP(D137,補助単価!$B$4:$B$18,補助単価!$C$4:$C$18),"")</f>
        <v/>
      </c>
      <c r="F137" s="76" t="str">
        <f t="shared" si="13"/>
        <v/>
      </c>
      <c r="G137" s="66" t="str">
        <f t="shared" si="10"/>
        <v/>
      </c>
      <c r="H137" s="65" t="b">
        <f t="shared" si="11"/>
        <v>1</v>
      </c>
    </row>
    <row r="138" spans="1:8" ht="25" customHeight="1">
      <c r="A138" s="70" t="str">
        <f t="shared" si="12"/>
        <v/>
      </c>
      <c r="B138" s="25"/>
      <c r="C138" s="24"/>
      <c r="D138" s="24"/>
      <c r="E138" s="75" t="str">
        <f>IFERROR(_xlfn.XLOOKUP(D138,補助単価!$B$4:$B$18,補助単価!$C$4:$C$18),"")</f>
        <v/>
      </c>
      <c r="F138" s="76" t="str">
        <f t="shared" si="13"/>
        <v/>
      </c>
      <c r="G138" s="66" t="str">
        <f t="shared" si="10"/>
        <v/>
      </c>
      <c r="H138" s="65" t="b">
        <f t="shared" si="11"/>
        <v>1</v>
      </c>
    </row>
    <row r="139" spans="1:8" ht="25" customHeight="1">
      <c r="A139" s="70" t="str">
        <f t="shared" si="12"/>
        <v/>
      </c>
      <c r="B139" s="25"/>
      <c r="C139" s="24"/>
      <c r="D139" s="24"/>
      <c r="E139" s="75" t="str">
        <f>IFERROR(_xlfn.XLOOKUP(D139,補助単価!$B$4:$B$18,補助単価!$C$4:$C$18),"")</f>
        <v/>
      </c>
      <c r="F139" s="76" t="str">
        <f t="shared" si="13"/>
        <v/>
      </c>
      <c r="G139" s="66" t="str">
        <f t="shared" si="10"/>
        <v/>
      </c>
      <c r="H139" s="65" t="b">
        <f t="shared" si="11"/>
        <v>1</v>
      </c>
    </row>
    <row r="140" spans="1:8" ht="25" customHeight="1">
      <c r="A140" s="70" t="str">
        <f t="shared" si="12"/>
        <v/>
      </c>
      <c r="B140" s="25"/>
      <c r="C140" s="24"/>
      <c r="D140" s="24"/>
      <c r="E140" s="75" t="str">
        <f>IFERROR(_xlfn.XLOOKUP(D140,補助単価!$B$4:$B$18,補助単価!$C$4:$C$18),"")</f>
        <v/>
      </c>
      <c r="F140" s="76" t="str">
        <f t="shared" si="13"/>
        <v/>
      </c>
      <c r="G140" s="66" t="str">
        <f t="shared" si="10"/>
        <v/>
      </c>
      <c r="H140" s="65" t="b">
        <f t="shared" si="11"/>
        <v>1</v>
      </c>
    </row>
    <row r="141" spans="1:8" ht="25" customHeight="1">
      <c r="A141" s="70" t="str">
        <f t="shared" si="12"/>
        <v/>
      </c>
      <c r="B141" s="25"/>
      <c r="C141" s="24"/>
      <c r="D141" s="24"/>
      <c r="E141" s="75" t="str">
        <f>IFERROR(_xlfn.XLOOKUP(D141,補助単価!$B$4:$B$18,補助単価!$C$4:$C$18),"")</f>
        <v/>
      </c>
      <c r="F141" s="76" t="str">
        <f t="shared" si="13"/>
        <v/>
      </c>
      <c r="G141" s="66" t="str">
        <f t="shared" si="10"/>
        <v/>
      </c>
      <c r="H141" s="65" t="b">
        <f t="shared" si="11"/>
        <v>1</v>
      </c>
    </row>
    <row r="142" spans="1:8" ht="25" customHeight="1">
      <c r="A142" s="70" t="str">
        <f t="shared" si="12"/>
        <v/>
      </c>
      <c r="B142" s="25"/>
      <c r="C142" s="24"/>
      <c r="D142" s="24"/>
      <c r="E142" s="75" t="str">
        <f>IFERROR(_xlfn.XLOOKUP(D142,補助単価!$B$4:$B$18,補助単価!$C$4:$C$18),"")</f>
        <v/>
      </c>
      <c r="F142" s="76" t="str">
        <f t="shared" si="13"/>
        <v/>
      </c>
      <c r="G142" s="66" t="str">
        <f t="shared" si="10"/>
        <v/>
      </c>
      <c r="H142" s="65" t="b">
        <f t="shared" si="11"/>
        <v>1</v>
      </c>
    </row>
    <row r="143" spans="1:8" ht="25" customHeight="1">
      <c r="A143" s="70" t="str">
        <f t="shared" si="12"/>
        <v/>
      </c>
      <c r="B143" s="25"/>
      <c r="C143" s="24"/>
      <c r="D143" s="24"/>
      <c r="E143" s="75" t="str">
        <f>IFERROR(_xlfn.XLOOKUP(D143,補助単価!$B$4:$B$18,補助単価!$C$4:$C$18),"")</f>
        <v/>
      </c>
      <c r="F143" s="76" t="str">
        <f t="shared" si="13"/>
        <v/>
      </c>
      <c r="G143" s="66" t="str">
        <f t="shared" si="10"/>
        <v/>
      </c>
      <c r="H143" s="65" t="b">
        <f t="shared" si="11"/>
        <v>1</v>
      </c>
    </row>
    <row r="144" spans="1:8" ht="25" customHeight="1">
      <c r="A144" s="70" t="str">
        <f t="shared" si="12"/>
        <v/>
      </c>
      <c r="B144" s="25"/>
      <c r="C144" s="24"/>
      <c r="D144" s="24"/>
      <c r="E144" s="75" t="str">
        <f>IFERROR(_xlfn.XLOOKUP(D144,補助単価!$B$4:$B$18,補助単価!$C$4:$C$18),"")</f>
        <v/>
      </c>
      <c r="F144" s="76" t="str">
        <f t="shared" si="13"/>
        <v/>
      </c>
      <c r="G144" s="66" t="str">
        <f t="shared" si="10"/>
        <v/>
      </c>
      <c r="H144" s="65" t="b">
        <f t="shared" si="11"/>
        <v>1</v>
      </c>
    </row>
    <row r="145" spans="1:8" ht="25" customHeight="1">
      <c r="A145" s="70" t="str">
        <f t="shared" si="12"/>
        <v/>
      </c>
      <c r="B145" s="25"/>
      <c r="C145" s="24"/>
      <c r="D145" s="24"/>
      <c r="E145" s="75" t="str">
        <f>IFERROR(_xlfn.XLOOKUP(D145,補助単価!$B$4:$B$18,補助単価!$C$4:$C$18),"")</f>
        <v/>
      </c>
      <c r="F145" s="76" t="str">
        <f t="shared" si="13"/>
        <v/>
      </c>
      <c r="G145" s="66" t="str">
        <f t="shared" si="10"/>
        <v/>
      </c>
      <c r="H145" s="65" t="b">
        <f t="shared" si="11"/>
        <v>1</v>
      </c>
    </row>
    <row r="146" spans="1:8" ht="25" customHeight="1">
      <c r="A146" s="70" t="str">
        <f t="shared" si="12"/>
        <v/>
      </c>
      <c r="B146" s="25"/>
      <c r="C146" s="24"/>
      <c r="D146" s="24"/>
      <c r="E146" s="75" t="str">
        <f>IFERROR(_xlfn.XLOOKUP(D146,補助単価!$B$4:$B$18,補助単価!$C$4:$C$18),"")</f>
        <v/>
      </c>
      <c r="F146" s="76" t="str">
        <f t="shared" si="13"/>
        <v/>
      </c>
      <c r="G146" s="66" t="str">
        <f t="shared" si="10"/>
        <v/>
      </c>
      <c r="H146" s="65" t="b">
        <f t="shared" si="11"/>
        <v>1</v>
      </c>
    </row>
    <row r="147" spans="1:8" ht="25" customHeight="1">
      <c r="A147" s="70" t="str">
        <f t="shared" si="12"/>
        <v/>
      </c>
      <c r="B147" s="25"/>
      <c r="C147" s="24"/>
      <c r="D147" s="24"/>
      <c r="E147" s="75" t="str">
        <f>IFERROR(_xlfn.XLOOKUP(D147,補助単価!$B$4:$B$18,補助単価!$C$4:$C$18),"")</f>
        <v/>
      </c>
      <c r="F147" s="76" t="str">
        <f t="shared" si="13"/>
        <v/>
      </c>
      <c r="G147" s="66" t="str">
        <f t="shared" si="10"/>
        <v/>
      </c>
      <c r="H147" s="65" t="b">
        <f t="shared" si="11"/>
        <v>1</v>
      </c>
    </row>
    <row r="148" spans="1:8" ht="25" customHeight="1">
      <c r="A148" s="70" t="str">
        <f t="shared" si="12"/>
        <v/>
      </c>
      <c r="B148" s="25"/>
      <c r="C148" s="24"/>
      <c r="D148" s="24"/>
      <c r="E148" s="75" t="str">
        <f>IFERROR(_xlfn.XLOOKUP(D148,補助単価!$B$4:$B$18,補助単価!$C$4:$C$18),"")</f>
        <v/>
      </c>
      <c r="F148" s="76" t="str">
        <f t="shared" si="13"/>
        <v/>
      </c>
      <c r="G148" s="66" t="str">
        <f t="shared" si="10"/>
        <v/>
      </c>
      <c r="H148" s="65" t="b">
        <f t="shared" si="11"/>
        <v>1</v>
      </c>
    </row>
    <row r="149" spans="1:8" ht="25" customHeight="1">
      <c r="A149" s="70" t="str">
        <f t="shared" si="12"/>
        <v/>
      </c>
      <c r="B149" s="25"/>
      <c r="C149" s="24"/>
      <c r="D149" s="24"/>
      <c r="E149" s="75" t="str">
        <f>IFERROR(_xlfn.XLOOKUP(D149,補助単価!$B$4:$B$18,補助単価!$C$4:$C$18),"")</f>
        <v/>
      </c>
      <c r="F149" s="76" t="str">
        <f t="shared" si="13"/>
        <v/>
      </c>
      <c r="G149" s="66" t="str">
        <f t="shared" si="10"/>
        <v/>
      </c>
      <c r="H149" s="65" t="b">
        <f t="shared" si="11"/>
        <v>1</v>
      </c>
    </row>
  </sheetData>
  <sheetProtection algorithmName="SHA-512" hashValue="krPLKhx0kvCRZT9Q/f7/t7UxM5J1A155TWx2Y2DC+x104UrgzmT/aHYLC9crcBVliTD/XbWZhrJNV7DjxG5t+w==" saltValue="Kj0ams3RzBQOgAaEfmhClw==" spinCount="100000" sheet="1" selectLockedCells="1"/>
  <dataConsolidate/>
  <mergeCells count="3">
    <mergeCell ref="B2:D2"/>
    <mergeCell ref="A1:C1"/>
    <mergeCell ref="I11:J11"/>
  </mergeCells>
  <phoneticPr fontId="2"/>
  <conditionalFormatting sqref="A3:F149">
    <cfRule type="expression" dxfId="19" priority="1">
      <formula>$H3=FALSE</formula>
    </cfRule>
  </conditionalFormatting>
  <conditionalFormatting sqref="A1:XFD1048576">
    <cfRule type="expression" dxfId="18" priority="4" stopIfTrue="1">
      <formula>CELL("PROTECT",A1)=1</formula>
    </cfRule>
  </conditionalFormatting>
  <dataValidations count="3">
    <dataValidation imeMode="on" allowBlank="1" showInputMessage="1" showErrorMessage="1" sqref="C4:C149" xr:uid="{12D4EB67-5DAC-4140-8C4B-D53CD085F7B3}"/>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440C9EF9-EC74-43F9-A0A7-04E7C1AB013E}">
      <formula1>10</formula1>
      <formula2>10</formula2>
    </dataValidation>
    <dataValidation type="custom" allowBlank="1" showInputMessage="1" showErrorMessage="1" sqref="G4:G149" xr:uid="{FF38AF66-4CEB-4599-9082-CD7ED3A91C3A}">
      <formula1>COUNTIF(G:G,G4)=1</formula1>
    </dataValidation>
  </dataValidations>
  <printOptions horizontalCentered="1"/>
  <pageMargins left="0.39370078740157483" right="0.39370078740157483" top="0.59055118110236227" bottom="0.59055118110236227" header="0.39370078740157483" footer="0.39370078740157483"/>
  <pageSetup paperSize="9" scale="79"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5395ED3-C804-452E-92C5-F511C176BF1F}">
          <x14:formula1>
            <xm:f>補助単価!$B$4:$B$18</xm:f>
          </x14:formula1>
          <xm:sqref>D4:D149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94D9-B764-4E86-8387-D67FC4938CE6}">
  <sheetPr>
    <pageSetUpPr fitToPage="1"/>
  </sheetPr>
  <dimension ref="A1:K149"/>
  <sheetViews>
    <sheetView view="pageBreakPreview" zoomScaleNormal="100" zoomScaleSheetLayoutView="100" workbookViewId="0">
      <selection sqref="A1:C1"/>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6.453125" style="67" bestFit="1" customWidth="1"/>
    <col min="6" max="6" width="12" style="67" bestFit="1" customWidth="1"/>
    <col min="7" max="7" width="21.7265625" style="78" hidden="1" customWidth="1"/>
    <col min="8" max="8" width="17.08984375" style="79" hidden="1" customWidth="1"/>
    <col min="9" max="9" width="27.26953125" style="67" bestFit="1" customWidth="1"/>
    <col min="10" max="10" width="16.36328125" style="67" bestFit="1" customWidth="1"/>
    <col min="11" max="11" width="6" style="67" bestFit="1" customWidth="1"/>
    <col min="12" max="16384" width="8.7265625" style="67"/>
  </cols>
  <sheetData>
    <row r="1" spans="1:11">
      <c r="A1" s="261" t="s">
        <v>197</v>
      </c>
      <c r="B1" s="261"/>
      <c r="C1" s="261"/>
      <c r="D1" s="65"/>
      <c r="E1" s="65"/>
      <c r="F1" s="146" t="str">
        <f>HYPERLINK("#目次・記入上の注意!A1","目次に戻る")</f>
        <v>目次に戻る</v>
      </c>
      <c r="G1" s="66"/>
      <c r="H1" s="65"/>
    </row>
    <row r="2" spans="1:11">
      <c r="A2" s="68"/>
      <c r="B2" s="257" t="s">
        <v>190</v>
      </c>
      <c r="C2" s="257"/>
      <c r="D2" s="257"/>
      <c r="E2" s="80"/>
      <c r="F2" s="80"/>
      <c r="G2" s="66"/>
      <c r="H2" s="65"/>
    </row>
    <row r="3" spans="1:11" s="74" customFormat="1" ht="26">
      <c r="A3" s="70" t="s">
        <v>31</v>
      </c>
      <c r="B3" s="70" t="s">
        <v>27</v>
      </c>
      <c r="C3" s="71" t="s">
        <v>28</v>
      </c>
      <c r="D3" s="70" t="s">
        <v>29</v>
      </c>
      <c r="E3" s="72" t="s">
        <v>117</v>
      </c>
      <c r="F3" s="70" t="s">
        <v>30</v>
      </c>
      <c r="G3" s="66" t="s">
        <v>32</v>
      </c>
      <c r="H3" s="73" t="s">
        <v>33</v>
      </c>
    </row>
    <row r="4" spans="1:11" ht="25" customHeight="1">
      <c r="A4" s="70" t="str">
        <f>IF(F4="","",IF(F4=0,"",1))</f>
        <v/>
      </c>
      <c r="B4" s="25"/>
      <c r="C4" s="24"/>
      <c r="D4" s="24"/>
      <c r="E4" s="75" t="str">
        <f>IFERROR(_xlfn.XLOOKUP(D4,補助単価!$B$4:$B$18,補助単価!$D$4:$D$18),"")</f>
        <v/>
      </c>
      <c r="F4" s="76" t="str">
        <f>IFERROR(E4,"")</f>
        <v/>
      </c>
      <c r="G4" s="66" t="str">
        <f t="shared" ref="G4:G67" si="0">B4&amp;D4</f>
        <v/>
      </c>
      <c r="H4" s="65" t="b">
        <f t="shared" ref="H4:H35" si="1">IF(G4="",TRUE,COUNTIF(G:G,G4)=1)</f>
        <v>1</v>
      </c>
      <c r="I4" s="67" t="s">
        <v>118</v>
      </c>
      <c r="K4" s="74"/>
    </row>
    <row r="5" spans="1:11" ht="25" customHeight="1">
      <c r="A5" s="70" t="str">
        <f t="shared" ref="A5:A68" si="2">IF(F5="","",IF(F5=0,"",A4+1))</f>
        <v/>
      </c>
      <c r="B5" s="25"/>
      <c r="C5" s="24"/>
      <c r="D5" s="24"/>
      <c r="E5" s="75" t="str">
        <f>IFERROR(_xlfn.XLOOKUP(D5,補助単価!$B$4:$B$18,補助単価!$D$4:$D$18),"")</f>
        <v/>
      </c>
      <c r="F5" s="76" t="str">
        <f t="shared" ref="F5:F68" si="3">IFERROR(E5,"")</f>
        <v/>
      </c>
      <c r="G5" s="66" t="str">
        <f t="shared" si="0"/>
        <v/>
      </c>
      <c r="H5" s="65" t="b">
        <f t="shared" si="1"/>
        <v>1</v>
      </c>
      <c r="I5" s="89" t="s">
        <v>123</v>
      </c>
      <c r="J5" s="89" t="s">
        <v>124</v>
      </c>
      <c r="K5" s="89" t="s">
        <v>125</v>
      </c>
    </row>
    <row r="6" spans="1:11" ht="25" customHeight="1">
      <c r="A6" s="70" t="str">
        <f t="shared" si="2"/>
        <v/>
      </c>
      <c r="B6" s="25"/>
      <c r="C6" s="24"/>
      <c r="D6" s="24"/>
      <c r="E6" s="75" t="str">
        <f>IFERROR(_xlfn.XLOOKUP(D6,補助単価!$B$4:$B$18,補助単価!$D$4:$D$18),"")</f>
        <v/>
      </c>
      <c r="F6" s="76" t="str">
        <f t="shared" si="3"/>
        <v/>
      </c>
      <c r="G6" s="66" t="str">
        <f t="shared" si="0"/>
        <v/>
      </c>
      <c r="H6" s="65" t="b">
        <f t="shared" si="1"/>
        <v>1</v>
      </c>
      <c r="I6" s="87" t="s">
        <v>126</v>
      </c>
      <c r="J6" s="90">
        <f>COUNTIF(F:F,"&gt;0")</f>
        <v>0</v>
      </c>
      <c r="K6" s="89" t="str">
        <f>IFERROR("○","×")</f>
        <v>○</v>
      </c>
    </row>
    <row r="7" spans="1:11" ht="25" customHeight="1">
      <c r="A7" s="70" t="str">
        <f t="shared" si="2"/>
        <v/>
      </c>
      <c r="B7" s="25"/>
      <c r="C7" s="24"/>
      <c r="D7" s="24"/>
      <c r="E7" s="75" t="str">
        <f>IFERROR(_xlfn.XLOOKUP(D7,補助単価!$B$4:$B$18,補助単価!$D$4:$D$18),"")</f>
        <v/>
      </c>
      <c r="F7" s="76" t="str">
        <f t="shared" si="3"/>
        <v/>
      </c>
      <c r="G7" s="66" t="str">
        <f t="shared" si="0"/>
        <v/>
      </c>
      <c r="H7" s="65" t="b">
        <f t="shared" si="1"/>
        <v>1</v>
      </c>
      <c r="I7" s="87" t="s">
        <v>127</v>
      </c>
      <c r="J7" s="88">
        <f>SUM(F:F)</f>
        <v>0</v>
      </c>
      <c r="K7" s="89" t="str">
        <f>IFERROR("○","×")</f>
        <v>○</v>
      </c>
    </row>
    <row r="8" spans="1:11" ht="25" customHeight="1">
      <c r="A8" s="70" t="str">
        <f t="shared" si="2"/>
        <v/>
      </c>
      <c r="B8" s="25"/>
      <c r="C8" s="24"/>
      <c r="D8" s="24"/>
      <c r="E8" s="75" t="str">
        <f>IFERROR(_xlfn.XLOOKUP(D8,補助単価!$B$4:$B$18,補助単価!$D$4:$D$18),"")</f>
        <v/>
      </c>
      <c r="F8" s="76" t="str">
        <f t="shared" si="3"/>
        <v/>
      </c>
      <c r="G8" s="66" t="str">
        <f t="shared" si="0"/>
        <v/>
      </c>
      <c r="H8" s="65" t="b">
        <f t="shared" si="1"/>
        <v>1</v>
      </c>
      <c r="I8" s="87" t="s">
        <v>131</v>
      </c>
      <c r="J8" s="87">
        <f>COUNTIF(H:H,"FALSE")</f>
        <v>0</v>
      </c>
      <c r="K8" s="89" t="str">
        <f>IF(J8&gt;0,"×","○")</f>
        <v>○</v>
      </c>
    </row>
    <row r="9" spans="1:11" ht="25" customHeight="1">
      <c r="A9" s="70" t="str">
        <f t="shared" si="2"/>
        <v/>
      </c>
      <c r="B9" s="25"/>
      <c r="C9" s="24"/>
      <c r="D9" s="24"/>
      <c r="E9" s="75" t="str">
        <f>IFERROR(_xlfn.XLOOKUP(D9,補助単価!$B$4:$B$18,補助単価!$D$4:$D$18),"")</f>
        <v/>
      </c>
      <c r="F9" s="76" t="str">
        <f t="shared" si="3"/>
        <v/>
      </c>
      <c r="G9" s="66" t="str">
        <f t="shared" si="0"/>
        <v/>
      </c>
      <c r="H9" s="65" t="b">
        <f t="shared" si="1"/>
        <v>1</v>
      </c>
      <c r="I9" s="91" t="s">
        <v>132</v>
      </c>
      <c r="J9" s="89" t="str">
        <f>IF(AND(COUNTA(B:B)-1=COUNTA(C:C),COUNTA(B:B)-1=COUNTA(D:D)),"無","有")</f>
        <v>無</v>
      </c>
      <c r="K9" s="89" t="str">
        <f>IF(J9="有","×","○")</f>
        <v>○</v>
      </c>
    </row>
    <row r="10" spans="1:11" ht="25" customHeight="1">
      <c r="A10" s="70" t="str">
        <f t="shared" si="2"/>
        <v/>
      </c>
      <c r="B10" s="25"/>
      <c r="C10" s="24"/>
      <c r="D10" s="24"/>
      <c r="E10" s="75" t="str">
        <f>IFERROR(_xlfn.XLOOKUP(D10,補助単価!$B$4:$B$18,補助単価!$D$4:$D$18),"")</f>
        <v/>
      </c>
      <c r="F10" s="76" t="str">
        <f t="shared" si="3"/>
        <v/>
      </c>
      <c r="G10" s="66" t="str">
        <f t="shared" si="0"/>
        <v/>
      </c>
      <c r="H10" s="65" t="b">
        <f t="shared" si="1"/>
        <v>1</v>
      </c>
      <c r="I10" s="87" t="s">
        <v>159</v>
      </c>
      <c r="J10" s="89" t="str">
        <f>IF(AND(COUNTIF(D:D,"")=COUNTIF(E:E,"")),"無","有")</f>
        <v>無</v>
      </c>
      <c r="K10" s="89" t="str">
        <f>IF(J10="有","×","○")</f>
        <v>○</v>
      </c>
    </row>
    <row r="11" spans="1:11" ht="25" customHeight="1">
      <c r="A11" s="70" t="str">
        <f t="shared" si="2"/>
        <v/>
      </c>
      <c r="B11" s="25"/>
      <c r="C11" s="24"/>
      <c r="D11" s="24"/>
      <c r="E11" s="75" t="str">
        <f>IFERROR(_xlfn.XLOOKUP(D11,補助単価!$B$4:$B$18,補助単価!$D$4:$D$18),"")</f>
        <v/>
      </c>
      <c r="F11" s="76" t="str">
        <f t="shared" si="3"/>
        <v/>
      </c>
      <c r="G11" s="66" t="str">
        <f t="shared" si="0"/>
        <v/>
      </c>
      <c r="H11" s="65" t="b">
        <f t="shared" si="1"/>
        <v>1</v>
      </c>
      <c r="I11" s="258" t="s">
        <v>164</v>
      </c>
      <c r="J11" s="259"/>
      <c r="K11" s="89" t="str">
        <f>IF(COUNTIF(K6:K10,"×")&gt;0,"×","○")</f>
        <v>○</v>
      </c>
    </row>
    <row r="12" spans="1:11" ht="25" customHeight="1">
      <c r="A12" s="70" t="str">
        <f t="shared" si="2"/>
        <v/>
      </c>
      <c r="B12" s="25"/>
      <c r="C12" s="24"/>
      <c r="D12" s="24"/>
      <c r="E12" s="75" t="str">
        <f>IFERROR(_xlfn.XLOOKUP(D12,補助単価!$B$4:$B$18,補助単価!$D$4:$D$18),"")</f>
        <v/>
      </c>
      <c r="F12" s="76" t="str">
        <f t="shared" si="3"/>
        <v/>
      </c>
      <c r="G12" s="66" t="str">
        <f t="shared" si="0"/>
        <v/>
      </c>
      <c r="H12" s="65" t="b">
        <f t="shared" si="1"/>
        <v>1</v>
      </c>
    </row>
    <row r="13" spans="1:11" ht="25" customHeight="1">
      <c r="A13" s="70" t="str">
        <f t="shared" si="2"/>
        <v/>
      </c>
      <c r="B13" s="25"/>
      <c r="C13" s="24"/>
      <c r="D13" s="24"/>
      <c r="E13" s="75" t="str">
        <f>IFERROR(_xlfn.XLOOKUP(D13,補助単価!$B$4:$B$18,補助単価!$D$4:$D$18),"")</f>
        <v/>
      </c>
      <c r="F13" s="76" t="str">
        <f t="shared" si="3"/>
        <v/>
      </c>
      <c r="G13" s="66" t="str">
        <f t="shared" si="0"/>
        <v/>
      </c>
      <c r="H13" s="65" t="b">
        <f t="shared" si="1"/>
        <v>1</v>
      </c>
    </row>
    <row r="14" spans="1:11" ht="25" customHeight="1">
      <c r="A14" s="70" t="str">
        <f t="shared" si="2"/>
        <v/>
      </c>
      <c r="B14" s="25"/>
      <c r="C14" s="24"/>
      <c r="D14" s="24"/>
      <c r="E14" s="75" t="str">
        <f>IFERROR(_xlfn.XLOOKUP(D14,補助単価!$B$4:$B$18,補助単価!$D$4:$D$18),"")</f>
        <v/>
      </c>
      <c r="F14" s="76" t="str">
        <f t="shared" si="3"/>
        <v/>
      </c>
      <c r="G14" s="66" t="str">
        <f t="shared" si="0"/>
        <v/>
      </c>
      <c r="H14" s="65" t="b">
        <f t="shared" si="1"/>
        <v>1</v>
      </c>
    </row>
    <row r="15" spans="1:11" ht="25" customHeight="1">
      <c r="A15" s="70" t="str">
        <f t="shared" si="2"/>
        <v/>
      </c>
      <c r="B15" s="25"/>
      <c r="C15" s="24"/>
      <c r="D15" s="24"/>
      <c r="E15" s="75" t="str">
        <f>IFERROR(_xlfn.XLOOKUP(D15,補助単価!$B$4:$B$18,補助単価!$D$4:$D$18),"")</f>
        <v/>
      </c>
      <c r="F15" s="76" t="str">
        <f t="shared" si="3"/>
        <v/>
      </c>
      <c r="G15" s="66" t="str">
        <f t="shared" si="0"/>
        <v/>
      </c>
      <c r="H15" s="65" t="b">
        <f t="shared" si="1"/>
        <v>1</v>
      </c>
    </row>
    <row r="16" spans="1:11" ht="25" customHeight="1">
      <c r="A16" s="70" t="str">
        <f t="shared" si="2"/>
        <v/>
      </c>
      <c r="B16" s="25"/>
      <c r="C16" s="24"/>
      <c r="D16" s="24"/>
      <c r="E16" s="75" t="str">
        <f>IFERROR(_xlfn.XLOOKUP(D16,補助単価!$B$4:$B$18,補助単価!$D$4:$D$18),"")</f>
        <v/>
      </c>
      <c r="F16" s="76" t="str">
        <f t="shared" si="3"/>
        <v/>
      </c>
      <c r="G16" s="66" t="str">
        <f t="shared" si="0"/>
        <v/>
      </c>
      <c r="H16" s="65" t="b">
        <f t="shared" si="1"/>
        <v>1</v>
      </c>
    </row>
    <row r="17" spans="1:8" ht="25" customHeight="1">
      <c r="A17" s="70" t="str">
        <f t="shared" si="2"/>
        <v/>
      </c>
      <c r="B17" s="25"/>
      <c r="C17" s="24"/>
      <c r="D17" s="24"/>
      <c r="E17" s="75" t="str">
        <f>IFERROR(_xlfn.XLOOKUP(D17,補助単価!$B$4:$B$18,補助単価!$D$4:$D$18),"")</f>
        <v/>
      </c>
      <c r="F17" s="76" t="str">
        <f t="shared" si="3"/>
        <v/>
      </c>
      <c r="G17" s="66" t="str">
        <f t="shared" si="0"/>
        <v/>
      </c>
      <c r="H17" s="65" t="b">
        <f t="shared" si="1"/>
        <v>1</v>
      </c>
    </row>
    <row r="18" spans="1:8" ht="25" customHeight="1">
      <c r="A18" s="70" t="str">
        <f t="shared" si="2"/>
        <v/>
      </c>
      <c r="B18" s="25"/>
      <c r="C18" s="24"/>
      <c r="D18" s="24"/>
      <c r="E18" s="75" t="str">
        <f>IFERROR(_xlfn.XLOOKUP(D18,補助単価!$B$4:$B$18,補助単価!$D$4:$D$18),"")</f>
        <v/>
      </c>
      <c r="F18" s="76" t="str">
        <f t="shared" si="3"/>
        <v/>
      </c>
      <c r="G18" s="66" t="str">
        <f t="shared" si="0"/>
        <v/>
      </c>
      <c r="H18" s="65" t="b">
        <f t="shared" si="1"/>
        <v>1</v>
      </c>
    </row>
    <row r="19" spans="1:8" ht="25" customHeight="1">
      <c r="A19" s="70" t="str">
        <f t="shared" si="2"/>
        <v/>
      </c>
      <c r="B19" s="25"/>
      <c r="C19" s="24"/>
      <c r="D19" s="24"/>
      <c r="E19" s="75" t="str">
        <f>IFERROR(_xlfn.XLOOKUP(D19,補助単価!$B$4:$B$18,補助単価!$D$4:$D$18),"")</f>
        <v/>
      </c>
      <c r="F19" s="76" t="str">
        <f t="shared" si="3"/>
        <v/>
      </c>
      <c r="G19" s="66" t="str">
        <f t="shared" si="0"/>
        <v/>
      </c>
      <c r="H19" s="65" t="b">
        <f t="shared" si="1"/>
        <v>1</v>
      </c>
    </row>
    <row r="20" spans="1:8" ht="25" customHeight="1">
      <c r="A20" s="70" t="str">
        <f t="shared" si="2"/>
        <v/>
      </c>
      <c r="B20" s="25"/>
      <c r="C20" s="24"/>
      <c r="D20" s="24"/>
      <c r="E20" s="75" t="str">
        <f>IFERROR(_xlfn.XLOOKUP(D20,補助単価!$B$4:$B$18,補助単価!$D$4:$D$18),"")</f>
        <v/>
      </c>
      <c r="F20" s="76" t="str">
        <f t="shared" si="3"/>
        <v/>
      </c>
      <c r="G20" s="66" t="str">
        <f t="shared" si="0"/>
        <v/>
      </c>
      <c r="H20" s="65" t="b">
        <f t="shared" si="1"/>
        <v>1</v>
      </c>
    </row>
    <row r="21" spans="1:8" ht="25" customHeight="1">
      <c r="A21" s="70" t="str">
        <f t="shared" si="2"/>
        <v/>
      </c>
      <c r="B21" s="25"/>
      <c r="C21" s="24"/>
      <c r="D21" s="24"/>
      <c r="E21" s="75" t="str">
        <f>IFERROR(_xlfn.XLOOKUP(D21,補助単価!$B$4:$B$18,補助単価!$D$4:$D$18),"")</f>
        <v/>
      </c>
      <c r="F21" s="76" t="str">
        <f t="shared" si="3"/>
        <v/>
      </c>
      <c r="G21" s="66" t="str">
        <f t="shared" si="0"/>
        <v/>
      </c>
      <c r="H21" s="65" t="b">
        <f t="shared" si="1"/>
        <v>1</v>
      </c>
    </row>
    <row r="22" spans="1:8" ht="25" customHeight="1">
      <c r="A22" s="70" t="str">
        <f t="shared" si="2"/>
        <v/>
      </c>
      <c r="B22" s="25"/>
      <c r="C22" s="24"/>
      <c r="D22" s="24"/>
      <c r="E22" s="75" t="str">
        <f>IFERROR(_xlfn.XLOOKUP(D22,補助単価!$B$4:$B$18,補助単価!$D$4:$D$18),"")</f>
        <v/>
      </c>
      <c r="F22" s="76" t="str">
        <f t="shared" si="3"/>
        <v/>
      </c>
      <c r="G22" s="66" t="str">
        <f t="shared" si="0"/>
        <v/>
      </c>
      <c r="H22" s="65" t="b">
        <f t="shared" si="1"/>
        <v>1</v>
      </c>
    </row>
    <row r="23" spans="1:8" ht="25" customHeight="1">
      <c r="A23" s="70" t="str">
        <f t="shared" si="2"/>
        <v/>
      </c>
      <c r="B23" s="25"/>
      <c r="C23" s="24"/>
      <c r="D23" s="24"/>
      <c r="E23" s="75" t="str">
        <f>IFERROR(_xlfn.XLOOKUP(D23,補助単価!$B$4:$B$18,補助単価!$D$4:$D$18),"")</f>
        <v/>
      </c>
      <c r="F23" s="76" t="str">
        <f t="shared" si="3"/>
        <v/>
      </c>
      <c r="G23" s="66" t="str">
        <f t="shared" si="0"/>
        <v/>
      </c>
      <c r="H23" s="65" t="b">
        <f t="shared" si="1"/>
        <v>1</v>
      </c>
    </row>
    <row r="24" spans="1:8" ht="25" customHeight="1">
      <c r="A24" s="70" t="str">
        <f t="shared" si="2"/>
        <v/>
      </c>
      <c r="B24" s="25"/>
      <c r="C24" s="24"/>
      <c r="D24" s="24"/>
      <c r="E24" s="75" t="str">
        <f>IFERROR(_xlfn.XLOOKUP(D24,補助単価!$B$4:$B$18,補助単価!$D$4:$D$18),"")</f>
        <v/>
      </c>
      <c r="F24" s="76" t="str">
        <f t="shared" si="3"/>
        <v/>
      </c>
      <c r="G24" s="66" t="str">
        <f t="shared" si="0"/>
        <v/>
      </c>
      <c r="H24" s="65" t="b">
        <f t="shared" si="1"/>
        <v>1</v>
      </c>
    </row>
    <row r="25" spans="1:8" ht="25" customHeight="1">
      <c r="A25" s="70" t="str">
        <f t="shared" si="2"/>
        <v/>
      </c>
      <c r="B25" s="25"/>
      <c r="C25" s="24"/>
      <c r="D25" s="24"/>
      <c r="E25" s="75" t="str">
        <f>IFERROR(_xlfn.XLOOKUP(D25,補助単価!$B$4:$B$18,補助単価!$D$4:$D$18),"")</f>
        <v/>
      </c>
      <c r="F25" s="76" t="str">
        <f t="shared" si="3"/>
        <v/>
      </c>
      <c r="G25" s="66" t="str">
        <f t="shared" si="0"/>
        <v/>
      </c>
      <c r="H25" s="65" t="b">
        <f t="shared" si="1"/>
        <v>1</v>
      </c>
    </row>
    <row r="26" spans="1:8" ht="25" customHeight="1">
      <c r="A26" s="70" t="str">
        <f t="shared" si="2"/>
        <v/>
      </c>
      <c r="B26" s="25"/>
      <c r="C26" s="24"/>
      <c r="D26" s="24"/>
      <c r="E26" s="75" t="str">
        <f>IFERROR(_xlfn.XLOOKUP(D26,補助単価!$B$4:$B$18,補助単価!$D$4:$D$18),"")</f>
        <v/>
      </c>
      <c r="F26" s="76" t="str">
        <f t="shared" si="3"/>
        <v/>
      </c>
      <c r="G26" s="66" t="str">
        <f t="shared" si="0"/>
        <v/>
      </c>
      <c r="H26" s="65" t="b">
        <f t="shared" si="1"/>
        <v>1</v>
      </c>
    </row>
    <row r="27" spans="1:8" ht="25" customHeight="1">
      <c r="A27" s="70" t="str">
        <f t="shared" si="2"/>
        <v/>
      </c>
      <c r="B27" s="25"/>
      <c r="C27" s="24"/>
      <c r="D27" s="24"/>
      <c r="E27" s="75" t="str">
        <f>IFERROR(_xlfn.XLOOKUP(D27,補助単価!$B$4:$B$18,補助単価!$D$4:$D$18),"")</f>
        <v/>
      </c>
      <c r="F27" s="76" t="str">
        <f t="shared" si="3"/>
        <v/>
      </c>
      <c r="G27" s="66" t="str">
        <f t="shared" si="0"/>
        <v/>
      </c>
      <c r="H27" s="65" t="b">
        <f t="shared" si="1"/>
        <v>1</v>
      </c>
    </row>
    <row r="28" spans="1:8" ht="25" customHeight="1">
      <c r="A28" s="70" t="str">
        <f t="shared" si="2"/>
        <v/>
      </c>
      <c r="B28" s="25"/>
      <c r="C28" s="24"/>
      <c r="D28" s="24"/>
      <c r="E28" s="75" t="str">
        <f>IFERROR(_xlfn.XLOOKUP(D28,補助単価!$B$4:$B$18,補助単価!$D$4:$D$18),"")</f>
        <v/>
      </c>
      <c r="F28" s="76" t="str">
        <f t="shared" si="3"/>
        <v/>
      </c>
      <c r="G28" s="66" t="str">
        <f t="shared" si="0"/>
        <v/>
      </c>
      <c r="H28" s="65" t="b">
        <f t="shared" si="1"/>
        <v>1</v>
      </c>
    </row>
    <row r="29" spans="1:8" ht="25" customHeight="1">
      <c r="A29" s="70" t="str">
        <f t="shared" si="2"/>
        <v/>
      </c>
      <c r="B29" s="25"/>
      <c r="C29" s="24"/>
      <c r="D29" s="24"/>
      <c r="E29" s="75" t="str">
        <f>IFERROR(_xlfn.XLOOKUP(D29,補助単価!$B$4:$B$18,補助単価!$D$4:$D$18),"")</f>
        <v/>
      </c>
      <c r="F29" s="76" t="str">
        <f t="shared" si="3"/>
        <v/>
      </c>
      <c r="G29" s="66" t="str">
        <f t="shared" si="0"/>
        <v/>
      </c>
      <c r="H29" s="65" t="b">
        <f t="shared" si="1"/>
        <v>1</v>
      </c>
    </row>
    <row r="30" spans="1:8" ht="25" customHeight="1">
      <c r="A30" s="70" t="str">
        <f t="shared" si="2"/>
        <v/>
      </c>
      <c r="B30" s="25"/>
      <c r="C30" s="24"/>
      <c r="D30" s="24"/>
      <c r="E30" s="75" t="str">
        <f>IFERROR(_xlfn.XLOOKUP(D30,補助単価!$B$4:$B$18,補助単価!$D$4:$D$18),"")</f>
        <v/>
      </c>
      <c r="F30" s="76" t="str">
        <f t="shared" si="3"/>
        <v/>
      </c>
      <c r="G30" s="66" t="str">
        <f t="shared" si="0"/>
        <v/>
      </c>
      <c r="H30" s="65" t="b">
        <f t="shared" si="1"/>
        <v>1</v>
      </c>
    </row>
    <row r="31" spans="1:8" ht="25" customHeight="1">
      <c r="A31" s="70" t="str">
        <f t="shared" si="2"/>
        <v/>
      </c>
      <c r="B31" s="25"/>
      <c r="C31" s="24"/>
      <c r="D31" s="24"/>
      <c r="E31" s="75" t="str">
        <f>IFERROR(_xlfn.XLOOKUP(D31,補助単価!$B$4:$B$18,補助単価!$D$4:$D$18),"")</f>
        <v/>
      </c>
      <c r="F31" s="76" t="str">
        <f t="shared" si="3"/>
        <v/>
      </c>
      <c r="G31" s="66" t="str">
        <f t="shared" si="0"/>
        <v/>
      </c>
      <c r="H31" s="65" t="b">
        <f t="shared" si="1"/>
        <v>1</v>
      </c>
    </row>
    <row r="32" spans="1:8" ht="25" customHeight="1">
      <c r="A32" s="70" t="str">
        <f t="shared" si="2"/>
        <v/>
      </c>
      <c r="B32" s="25"/>
      <c r="C32" s="24"/>
      <c r="D32" s="24"/>
      <c r="E32" s="75" t="str">
        <f>IFERROR(_xlfn.XLOOKUP(D32,補助単価!$B$4:$B$18,補助単価!$D$4:$D$18),"")</f>
        <v/>
      </c>
      <c r="F32" s="76" t="str">
        <f t="shared" si="3"/>
        <v/>
      </c>
      <c r="G32" s="66" t="str">
        <f t="shared" si="0"/>
        <v/>
      </c>
      <c r="H32" s="65" t="b">
        <f t="shared" si="1"/>
        <v>1</v>
      </c>
    </row>
    <row r="33" spans="1:8" ht="25" customHeight="1">
      <c r="A33" s="70" t="str">
        <f t="shared" si="2"/>
        <v/>
      </c>
      <c r="B33" s="25"/>
      <c r="C33" s="24"/>
      <c r="D33" s="24"/>
      <c r="E33" s="75" t="str">
        <f>IFERROR(_xlfn.XLOOKUP(D33,補助単価!$B$4:$B$18,補助単価!$D$4:$D$18),"")</f>
        <v/>
      </c>
      <c r="F33" s="76" t="str">
        <f t="shared" si="3"/>
        <v/>
      </c>
      <c r="G33" s="66" t="str">
        <f t="shared" si="0"/>
        <v/>
      </c>
      <c r="H33" s="65" t="b">
        <f t="shared" si="1"/>
        <v>1</v>
      </c>
    </row>
    <row r="34" spans="1:8" ht="25" customHeight="1">
      <c r="A34" s="70" t="str">
        <f t="shared" si="2"/>
        <v/>
      </c>
      <c r="B34" s="25"/>
      <c r="C34" s="24"/>
      <c r="D34" s="24"/>
      <c r="E34" s="75" t="str">
        <f>IFERROR(_xlfn.XLOOKUP(D34,補助単価!$B$4:$B$18,補助単価!$D$4:$D$18),"")</f>
        <v/>
      </c>
      <c r="F34" s="76" t="str">
        <f t="shared" si="3"/>
        <v/>
      </c>
      <c r="G34" s="66" t="str">
        <f t="shared" si="0"/>
        <v/>
      </c>
      <c r="H34" s="65" t="b">
        <f t="shared" si="1"/>
        <v>1</v>
      </c>
    </row>
    <row r="35" spans="1:8" ht="25" customHeight="1">
      <c r="A35" s="70" t="str">
        <f t="shared" si="2"/>
        <v/>
      </c>
      <c r="B35" s="25"/>
      <c r="C35" s="24"/>
      <c r="D35" s="24"/>
      <c r="E35" s="75" t="str">
        <f>IFERROR(_xlfn.XLOOKUP(D35,補助単価!$B$4:$B$18,補助単価!$D$4:$D$18),"")</f>
        <v/>
      </c>
      <c r="F35" s="76" t="str">
        <f t="shared" si="3"/>
        <v/>
      </c>
      <c r="G35" s="66" t="str">
        <f t="shared" si="0"/>
        <v/>
      </c>
      <c r="H35" s="65" t="b">
        <f t="shared" si="1"/>
        <v>1</v>
      </c>
    </row>
    <row r="36" spans="1:8" ht="25" customHeight="1">
      <c r="A36" s="70" t="str">
        <f t="shared" si="2"/>
        <v/>
      </c>
      <c r="B36" s="25"/>
      <c r="C36" s="24"/>
      <c r="D36" s="24"/>
      <c r="E36" s="75" t="str">
        <f>IFERROR(_xlfn.XLOOKUP(D36,補助単価!$B$4:$B$18,補助単価!$D$4:$D$18),"")</f>
        <v/>
      </c>
      <c r="F36" s="76" t="str">
        <f t="shared" si="3"/>
        <v/>
      </c>
      <c r="G36" s="66" t="str">
        <f t="shared" si="0"/>
        <v/>
      </c>
      <c r="H36" s="65" t="b">
        <f t="shared" ref="H36:H67" si="4">IF(G36="",TRUE,COUNTIF(G:G,G36)=1)</f>
        <v>1</v>
      </c>
    </row>
    <row r="37" spans="1:8" ht="25" customHeight="1">
      <c r="A37" s="70" t="str">
        <f t="shared" si="2"/>
        <v/>
      </c>
      <c r="B37" s="25"/>
      <c r="C37" s="24"/>
      <c r="D37" s="24"/>
      <c r="E37" s="75" t="str">
        <f>IFERROR(_xlfn.XLOOKUP(D37,補助単価!$B$4:$B$18,補助単価!$D$4:$D$18),"")</f>
        <v/>
      </c>
      <c r="F37" s="76" t="str">
        <f t="shared" si="3"/>
        <v/>
      </c>
      <c r="G37" s="66" t="str">
        <f t="shared" si="0"/>
        <v/>
      </c>
      <c r="H37" s="65" t="b">
        <f t="shared" si="4"/>
        <v>1</v>
      </c>
    </row>
    <row r="38" spans="1:8" ht="25" customHeight="1">
      <c r="A38" s="70" t="str">
        <f t="shared" si="2"/>
        <v/>
      </c>
      <c r="B38" s="25"/>
      <c r="C38" s="24"/>
      <c r="D38" s="24"/>
      <c r="E38" s="75" t="str">
        <f>IFERROR(_xlfn.XLOOKUP(D38,補助単価!$B$4:$B$18,補助単価!$D$4:$D$18),"")</f>
        <v/>
      </c>
      <c r="F38" s="76" t="str">
        <f t="shared" si="3"/>
        <v/>
      </c>
      <c r="G38" s="66" t="str">
        <f t="shared" si="0"/>
        <v/>
      </c>
      <c r="H38" s="65" t="b">
        <f t="shared" si="4"/>
        <v>1</v>
      </c>
    </row>
    <row r="39" spans="1:8" ht="25" customHeight="1">
      <c r="A39" s="70" t="str">
        <f t="shared" si="2"/>
        <v/>
      </c>
      <c r="B39" s="25"/>
      <c r="C39" s="24"/>
      <c r="D39" s="24"/>
      <c r="E39" s="75" t="str">
        <f>IFERROR(_xlfn.XLOOKUP(D39,補助単価!$B$4:$B$18,補助単価!$D$4:$D$18),"")</f>
        <v/>
      </c>
      <c r="F39" s="76" t="str">
        <f t="shared" si="3"/>
        <v/>
      </c>
      <c r="G39" s="66" t="str">
        <f t="shared" si="0"/>
        <v/>
      </c>
      <c r="H39" s="65" t="b">
        <f t="shared" si="4"/>
        <v>1</v>
      </c>
    </row>
    <row r="40" spans="1:8" ht="25" customHeight="1">
      <c r="A40" s="70" t="str">
        <f t="shared" si="2"/>
        <v/>
      </c>
      <c r="B40" s="25"/>
      <c r="C40" s="24"/>
      <c r="D40" s="24"/>
      <c r="E40" s="75" t="str">
        <f>IFERROR(_xlfn.XLOOKUP(D40,補助単価!$B$4:$B$18,補助単価!$D$4:$D$18),"")</f>
        <v/>
      </c>
      <c r="F40" s="76" t="str">
        <f t="shared" si="3"/>
        <v/>
      </c>
      <c r="G40" s="66" t="str">
        <f t="shared" si="0"/>
        <v/>
      </c>
      <c r="H40" s="65" t="b">
        <f t="shared" si="4"/>
        <v>1</v>
      </c>
    </row>
    <row r="41" spans="1:8" ht="25" customHeight="1">
      <c r="A41" s="70" t="str">
        <f t="shared" si="2"/>
        <v/>
      </c>
      <c r="B41" s="25"/>
      <c r="C41" s="24"/>
      <c r="D41" s="24"/>
      <c r="E41" s="75" t="str">
        <f>IFERROR(_xlfn.XLOOKUP(D41,補助単価!$B$4:$B$18,補助単価!$D$4:$D$18),"")</f>
        <v/>
      </c>
      <c r="F41" s="76" t="str">
        <f t="shared" si="3"/>
        <v/>
      </c>
      <c r="G41" s="66" t="str">
        <f t="shared" si="0"/>
        <v/>
      </c>
      <c r="H41" s="65" t="b">
        <f t="shared" si="4"/>
        <v>1</v>
      </c>
    </row>
    <row r="42" spans="1:8" ht="25" customHeight="1">
      <c r="A42" s="70" t="str">
        <f t="shared" si="2"/>
        <v/>
      </c>
      <c r="B42" s="25"/>
      <c r="C42" s="24"/>
      <c r="D42" s="24"/>
      <c r="E42" s="75" t="str">
        <f>IFERROR(_xlfn.XLOOKUP(D42,補助単価!$B$4:$B$18,補助単価!$D$4:$D$18),"")</f>
        <v/>
      </c>
      <c r="F42" s="76" t="str">
        <f t="shared" si="3"/>
        <v/>
      </c>
      <c r="G42" s="66" t="str">
        <f t="shared" si="0"/>
        <v/>
      </c>
      <c r="H42" s="65" t="b">
        <f t="shared" si="4"/>
        <v>1</v>
      </c>
    </row>
    <row r="43" spans="1:8" ht="25" customHeight="1">
      <c r="A43" s="70" t="str">
        <f t="shared" si="2"/>
        <v/>
      </c>
      <c r="B43" s="25"/>
      <c r="C43" s="24"/>
      <c r="D43" s="24"/>
      <c r="E43" s="75" t="str">
        <f>IFERROR(_xlfn.XLOOKUP(D43,補助単価!$B$4:$B$18,補助単価!$D$4:$D$18),"")</f>
        <v/>
      </c>
      <c r="F43" s="76" t="str">
        <f t="shared" si="3"/>
        <v/>
      </c>
      <c r="G43" s="66" t="str">
        <f t="shared" si="0"/>
        <v/>
      </c>
      <c r="H43" s="65" t="b">
        <f t="shared" si="4"/>
        <v>1</v>
      </c>
    </row>
    <row r="44" spans="1:8" ht="25" customHeight="1">
      <c r="A44" s="70" t="str">
        <f t="shared" si="2"/>
        <v/>
      </c>
      <c r="B44" s="25"/>
      <c r="C44" s="24"/>
      <c r="D44" s="24"/>
      <c r="E44" s="75" t="str">
        <f>IFERROR(_xlfn.XLOOKUP(D44,補助単価!$B$4:$B$18,補助単価!$D$4:$D$18),"")</f>
        <v/>
      </c>
      <c r="F44" s="76" t="str">
        <f t="shared" si="3"/>
        <v/>
      </c>
      <c r="G44" s="66" t="str">
        <f t="shared" si="0"/>
        <v/>
      </c>
      <c r="H44" s="65" t="b">
        <f t="shared" si="4"/>
        <v>1</v>
      </c>
    </row>
    <row r="45" spans="1:8" ht="25" customHeight="1">
      <c r="A45" s="70" t="str">
        <f t="shared" si="2"/>
        <v/>
      </c>
      <c r="B45" s="25"/>
      <c r="C45" s="24"/>
      <c r="D45" s="24"/>
      <c r="E45" s="75" t="str">
        <f>IFERROR(_xlfn.XLOOKUP(D45,補助単価!$B$4:$B$18,補助単価!$D$4:$D$18),"")</f>
        <v/>
      </c>
      <c r="F45" s="76" t="str">
        <f t="shared" si="3"/>
        <v/>
      </c>
      <c r="G45" s="66" t="str">
        <f t="shared" si="0"/>
        <v/>
      </c>
      <c r="H45" s="65" t="b">
        <f t="shared" si="4"/>
        <v>1</v>
      </c>
    </row>
    <row r="46" spans="1:8" ht="25" customHeight="1">
      <c r="A46" s="70" t="str">
        <f t="shared" si="2"/>
        <v/>
      </c>
      <c r="B46" s="25"/>
      <c r="C46" s="24"/>
      <c r="D46" s="24"/>
      <c r="E46" s="75" t="str">
        <f>IFERROR(_xlfn.XLOOKUP(D46,補助単価!$B$4:$B$18,補助単価!$D$4:$D$18),"")</f>
        <v/>
      </c>
      <c r="F46" s="76" t="str">
        <f t="shared" si="3"/>
        <v/>
      </c>
      <c r="G46" s="66" t="str">
        <f t="shared" si="0"/>
        <v/>
      </c>
      <c r="H46" s="65" t="b">
        <f t="shared" si="4"/>
        <v>1</v>
      </c>
    </row>
    <row r="47" spans="1:8" ht="25" customHeight="1">
      <c r="A47" s="70" t="str">
        <f t="shared" si="2"/>
        <v/>
      </c>
      <c r="B47" s="25"/>
      <c r="C47" s="24"/>
      <c r="D47" s="24"/>
      <c r="E47" s="75" t="str">
        <f>IFERROR(_xlfn.XLOOKUP(D47,補助単価!$B$4:$B$18,補助単価!$D$4:$D$18),"")</f>
        <v/>
      </c>
      <c r="F47" s="76" t="str">
        <f t="shared" si="3"/>
        <v/>
      </c>
      <c r="G47" s="66" t="str">
        <f t="shared" si="0"/>
        <v/>
      </c>
      <c r="H47" s="65" t="b">
        <f t="shared" si="4"/>
        <v>1</v>
      </c>
    </row>
    <row r="48" spans="1:8" ht="25" customHeight="1">
      <c r="A48" s="70" t="str">
        <f t="shared" si="2"/>
        <v/>
      </c>
      <c r="B48" s="25"/>
      <c r="C48" s="24"/>
      <c r="D48" s="24"/>
      <c r="E48" s="75" t="str">
        <f>IFERROR(_xlfn.XLOOKUP(D48,補助単価!$B$4:$B$18,補助単価!$D$4:$D$18),"")</f>
        <v/>
      </c>
      <c r="F48" s="76" t="str">
        <f t="shared" si="3"/>
        <v/>
      </c>
      <c r="G48" s="66" t="str">
        <f t="shared" si="0"/>
        <v/>
      </c>
      <c r="H48" s="65" t="b">
        <f t="shared" si="4"/>
        <v>1</v>
      </c>
    </row>
    <row r="49" spans="1:8" ht="25" customHeight="1">
      <c r="A49" s="70" t="str">
        <f t="shared" si="2"/>
        <v/>
      </c>
      <c r="B49" s="25"/>
      <c r="C49" s="24"/>
      <c r="D49" s="24"/>
      <c r="E49" s="75" t="str">
        <f>IFERROR(_xlfn.XLOOKUP(D49,補助単価!$B$4:$B$18,補助単価!$D$4:$D$18),"")</f>
        <v/>
      </c>
      <c r="F49" s="76" t="str">
        <f t="shared" si="3"/>
        <v/>
      </c>
      <c r="G49" s="66" t="str">
        <f t="shared" si="0"/>
        <v/>
      </c>
      <c r="H49" s="65" t="b">
        <f t="shared" si="4"/>
        <v>1</v>
      </c>
    </row>
    <row r="50" spans="1:8" ht="25" customHeight="1">
      <c r="A50" s="70" t="str">
        <f t="shared" si="2"/>
        <v/>
      </c>
      <c r="B50" s="25"/>
      <c r="C50" s="24"/>
      <c r="D50" s="24"/>
      <c r="E50" s="75" t="str">
        <f>IFERROR(_xlfn.XLOOKUP(D50,補助単価!$B$4:$B$18,補助単価!$D$4:$D$18),"")</f>
        <v/>
      </c>
      <c r="F50" s="76" t="str">
        <f t="shared" si="3"/>
        <v/>
      </c>
      <c r="G50" s="66" t="str">
        <f t="shared" si="0"/>
        <v/>
      </c>
      <c r="H50" s="65" t="b">
        <f t="shared" si="4"/>
        <v>1</v>
      </c>
    </row>
    <row r="51" spans="1:8" ht="25" customHeight="1">
      <c r="A51" s="70" t="str">
        <f t="shared" si="2"/>
        <v/>
      </c>
      <c r="B51" s="25"/>
      <c r="C51" s="24"/>
      <c r="D51" s="24"/>
      <c r="E51" s="75" t="str">
        <f>IFERROR(_xlfn.XLOOKUP(D51,補助単価!$B$4:$B$18,補助単価!$D$4:$D$18),"")</f>
        <v/>
      </c>
      <c r="F51" s="76" t="str">
        <f t="shared" si="3"/>
        <v/>
      </c>
      <c r="G51" s="66" t="str">
        <f t="shared" si="0"/>
        <v/>
      </c>
      <c r="H51" s="65" t="b">
        <f t="shared" si="4"/>
        <v>1</v>
      </c>
    </row>
    <row r="52" spans="1:8" ht="25" customHeight="1">
      <c r="A52" s="70" t="str">
        <f t="shared" si="2"/>
        <v/>
      </c>
      <c r="B52" s="25"/>
      <c r="C52" s="24"/>
      <c r="D52" s="24"/>
      <c r="E52" s="75" t="str">
        <f>IFERROR(_xlfn.XLOOKUP(D52,補助単価!$B$4:$B$18,補助単価!$D$4:$D$18),"")</f>
        <v/>
      </c>
      <c r="F52" s="76" t="str">
        <f t="shared" si="3"/>
        <v/>
      </c>
      <c r="G52" s="66" t="str">
        <f t="shared" si="0"/>
        <v/>
      </c>
      <c r="H52" s="65" t="b">
        <f t="shared" si="4"/>
        <v>1</v>
      </c>
    </row>
    <row r="53" spans="1:8" ht="25" customHeight="1">
      <c r="A53" s="70" t="str">
        <f t="shared" si="2"/>
        <v/>
      </c>
      <c r="B53" s="25"/>
      <c r="C53" s="24"/>
      <c r="D53" s="24"/>
      <c r="E53" s="75" t="str">
        <f>IFERROR(_xlfn.XLOOKUP(D53,補助単価!$B$4:$B$18,補助単価!$D$4:$D$18),"")</f>
        <v/>
      </c>
      <c r="F53" s="76" t="str">
        <f t="shared" si="3"/>
        <v/>
      </c>
      <c r="G53" s="66" t="str">
        <f t="shared" si="0"/>
        <v/>
      </c>
      <c r="H53" s="65" t="b">
        <f t="shared" si="4"/>
        <v>1</v>
      </c>
    </row>
    <row r="54" spans="1:8" ht="25" customHeight="1">
      <c r="A54" s="70" t="str">
        <f t="shared" si="2"/>
        <v/>
      </c>
      <c r="B54" s="25"/>
      <c r="C54" s="24"/>
      <c r="D54" s="24"/>
      <c r="E54" s="75" t="str">
        <f>IFERROR(_xlfn.XLOOKUP(D54,補助単価!$B$4:$B$18,補助単価!$D$4:$D$18),"")</f>
        <v/>
      </c>
      <c r="F54" s="76" t="str">
        <f t="shared" si="3"/>
        <v/>
      </c>
      <c r="G54" s="66" t="str">
        <f t="shared" si="0"/>
        <v/>
      </c>
      <c r="H54" s="65" t="b">
        <f t="shared" si="4"/>
        <v>1</v>
      </c>
    </row>
    <row r="55" spans="1:8" ht="25" customHeight="1">
      <c r="A55" s="70" t="str">
        <f t="shared" si="2"/>
        <v/>
      </c>
      <c r="B55" s="25"/>
      <c r="C55" s="24"/>
      <c r="D55" s="24"/>
      <c r="E55" s="75" t="str">
        <f>IFERROR(_xlfn.XLOOKUP(D55,補助単価!$B$4:$B$18,補助単価!$D$4:$D$18),"")</f>
        <v/>
      </c>
      <c r="F55" s="76" t="str">
        <f t="shared" si="3"/>
        <v/>
      </c>
      <c r="G55" s="66" t="str">
        <f t="shared" si="0"/>
        <v/>
      </c>
      <c r="H55" s="65" t="b">
        <f t="shared" si="4"/>
        <v>1</v>
      </c>
    </row>
    <row r="56" spans="1:8" ht="25" customHeight="1">
      <c r="A56" s="70" t="str">
        <f t="shared" si="2"/>
        <v/>
      </c>
      <c r="B56" s="25"/>
      <c r="C56" s="24"/>
      <c r="D56" s="24"/>
      <c r="E56" s="75" t="str">
        <f>IFERROR(_xlfn.XLOOKUP(D56,補助単価!$B$4:$B$18,補助単価!$D$4:$D$18),"")</f>
        <v/>
      </c>
      <c r="F56" s="76" t="str">
        <f t="shared" si="3"/>
        <v/>
      </c>
      <c r="G56" s="66" t="str">
        <f t="shared" si="0"/>
        <v/>
      </c>
      <c r="H56" s="65" t="b">
        <f t="shared" si="4"/>
        <v>1</v>
      </c>
    </row>
    <row r="57" spans="1:8" ht="25" customHeight="1">
      <c r="A57" s="70" t="str">
        <f t="shared" si="2"/>
        <v/>
      </c>
      <c r="B57" s="25"/>
      <c r="C57" s="24"/>
      <c r="D57" s="24"/>
      <c r="E57" s="75" t="str">
        <f>IFERROR(_xlfn.XLOOKUP(D57,補助単価!$B$4:$B$18,補助単価!$D$4:$D$18),"")</f>
        <v/>
      </c>
      <c r="F57" s="76" t="str">
        <f t="shared" si="3"/>
        <v/>
      </c>
      <c r="G57" s="66" t="str">
        <f t="shared" si="0"/>
        <v/>
      </c>
      <c r="H57" s="65" t="b">
        <f t="shared" si="4"/>
        <v>1</v>
      </c>
    </row>
    <row r="58" spans="1:8" ht="25" customHeight="1">
      <c r="A58" s="70" t="str">
        <f t="shared" si="2"/>
        <v/>
      </c>
      <c r="B58" s="25"/>
      <c r="C58" s="24"/>
      <c r="D58" s="24"/>
      <c r="E58" s="75" t="str">
        <f>IFERROR(_xlfn.XLOOKUP(D58,補助単価!$B$4:$B$18,補助単価!$D$4:$D$18),"")</f>
        <v/>
      </c>
      <c r="F58" s="76" t="str">
        <f t="shared" si="3"/>
        <v/>
      </c>
      <c r="G58" s="66" t="str">
        <f t="shared" si="0"/>
        <v/>
      </c>
      <c r="H58" s="65" t="b">
        <f t="shared" si="4"/>
        <v>1</v>
      </c>
    </row>
    <row r="59" spans="1:8" ht="25" customHeight="1">
      <c r="A59" s="70" t="str">
        <f t="shared" si="2"/>
        <v/>
      </c>
      <c r="B59" s="25"/>
      <c r="C59" s="24"/>
      <c r="D59" s="24"/>
      <c r="E59" s="75" t="str">
        <f>IFERROR(_xlfn.XLOOKUP(D59,補助単価!$B$4:$B$18,補助単価!$D$4:$D$18),"")</f>
        <v/>
      </c>
      <c r="F59" s="76" t="str">
        <f t="shared" si="3"/>
        <v/>
      </c>
      <c r="G59" s="66" t="str">
        <f t="shared" si="0"/>
        <v/>
      </c>
      <c r="H59" s="65" t="b">
        <f t="shared" si="4"/>
        <v>1</v>
      </c>
    </row>
    <row r="60" spans="1:8" ht="25" customHeight="1">
      <c r="A60" s="70" t="str">
        <f t="shared" si="2"/>
        <v/>
      </c>
      <c r="B60" s="25"/>
      <c r="C60" s="24"/>
      <c r="D60" s="24"/>
      <c r="E60" s="75" t="str">
        <f>IFERROR(_xlfn.XLOOKUP(D60,補助単価!$B$4:$B$18,補助単価!$D$4:$D$18),"")</f>
        <v/>
      </c>
      <c r="F60" s="76" t="str">
        <f t="shared" si="3"/>
        <v/>
      </c>
      <c r="G60" s="66" t="str">
        <f t="shared" si="0"/>
        <v/>
      </c>
      <c r="H60" s="65" t="b">
        <f t="shared" si="4"/>
        <v>1</v>
      </c>
    </row>
    <row r="61" spans="1:8" ht="25" customHeight="1">
      <c r="A61" s="70" t="str">
        <f t="shared" si="2"/>
        <v/>
      </c>
      <c r="B61" s="25"/>
      <c r="C61" s="24"/>
      <c r="D61" s="24"/>
      <c r="E61" s="75" t="str">
        <f>IFERROR(_xlfn.XLOOKUP(D61,補助単価!$B$4:$B$18,補助単価!$D$4:$D$18),"")</f>
        <v/>
      </c>
      <c r="F61" s="76" t="str">
        <f t="shared" si="3"/>
        <v/>
      </c>
      <c r="G61" s="66" t="str">
        <f t="shared" si="0"/>
        <v/>
      </c>
      <c r="H61" s="65" t="b">
        <f t="shared" si="4"/>
        <v>1</v>
      </c>
    </row>
    <row r="62" spans="1:8" ht="25" customHeight="1">
      <c r="A62" s="70" t="str">
        <f t="shared" si="2"/>
        <v/>
      </c>
      <c r="B62" s="25"/>
      <c r="C62" s="24"/>
      <c r="D62" s="24"/>
      <c r="E62" s="75" t="str">
        <f>IFERROR(_xlfn.XLOOKUP(D62,補助単価!$B$4:$B$18,補助単価!$D$4:$D$18),"")</f>
        <v/>
      </c>
      <c r="F62" s="76" t="str">
        <f t="shared" si="3"/>
        <v/>
      </c>
      <c r="G62" s="66" t="str">
        <f t="shared" si="0"/>
        <v/>
      </c>
      <c r="H62" s="65" t="b">
        <f t="shared" si="4"/>
        <v>1</v>
      </c>
    </row>
    <row r="63" spans="1:8" ht="25" customHeight="1">
      <c r="A63" s="70" t="str">
        <f t="shared" si="2"/>
        <v/>
      </c>
      <c r="B63" s="25"/>
      <c r="C63" s="24"/>
      <c r="D63" s="24"/>
      <c r="E63" s="75" t="str">
        <f>IFERROR(_xlfn.XLOOKUP(D63,補助単価!$B$4:$B$18,補助単価!$D$4:$D$18),"")</f>
        <v/>
      </c>
      <c r="F63" s="76" t="str">
        <f t="shared" si="3"/>
        <v/>
      </c>
      <c r="G63" s="66" t="str">
        <f t="shared" si="0"/>
        <v/>
      </c>
      <c r="H63" s="65" t="b">
        <f t="shared" si="4"/>
        <v>1</v>
      </c>
    </row>
    <row r="64" spans="1:8" ht="25" customHeight="1">
      <c r="A64" s="70" t="str">
        <f t="shared" si="2"/>
        <v/>
      </c>
      <c r="B64" s="25"/>
      <c r="C64" s="24"/>
      <c r="D64" s="24"/>
      <c r="E64" s="75" t="str">
        <f>IFERROR(_xlfn.XLOOKUP(D64,補助単価!$B$4:$B$18,補助単価!$D$4:$D$18),"")</f>
        <v/>
      </c>
      <c r="F64" s="76" t="str">
        <f t="shared" si="3"/>
        <v/>
      </c>
      <c r="G64" s="66" t="str">
        <f t="shared" si="0"/>
        <v/>
      </c>
      <c r="H64" s="65" t="b">
        <f t="shared" si="4"/>
        <v>1</v>
      </c>
    </row>
    <row r="65" spans="1:8" ht="25" customHeight="1">
      <c r="A65" s="70" t="str">
        <f t="shared" si="2"/>
        <v/>
      </c>
      <c r="B65" s="25"/>
      <c r="C65" s="24"/>
      <c r="D65" s="24"/>
      <c r="E65" s="75" t="str">
        <f>IFERROR(_xlfn.XLOOKUP(D65,補助単価!$B$4:$B$18,補助単価!$D$4:$D$18),"")</f>
        <v/>
      </c>
      <c r="F65" s="76" t="str">
        <f t="shared" si="3"/>
        <v/>
      </c>
      <c r="G65" s="66" t="str">
        <f t="shared" si="0"/>
        <v/>
      </c>
      <c r="H65" s="65" t="b">
        <f t="shared" si="4"/>
        <v>1</v>
      </c>
    </row>
    <row r="66" spans="1:8" ht="25" customHeight="1">
      <c r="A66" s="70" t="str">
        <f t="shared" si="2"/>
        <v/>
      </c>
      <c r="B66" s="25"/>
      <c r="C66" s="24"/>
      <c r="D66" s="24"/>
      <c r="E66" s="75" t="str">
        <f>IFERROR(_xlfn.XLOOKUP(D66,補助単価!$B$4:$B$18,補助単価!$D$4:$D$18),"")</f>
        <v/>
      </c>
      <c r="F66" s="76" t="str">
        <f t="shared" si="3"/>
        <v/>
      </c>
      <c r="G66" s="66" t="str">
        <f t="shared" si="0"/>
        <v/>
      </c>
      <c r="H66" s="65" t="b">
        <f t="shared" si="4"/>
        <v>1</v>
      </c>
    </row>
    <row r="67" spans="1:8" ht="25" customHeight="1">
      <c r="A67" s="70" t="str">
        <f t="shared" si="2"/>
        <v/>
      </c>
      <c r="B67" s="25"/>
      <c r="C67" s="24"/>
      <c r="D67" s="24"/>
      <c r="E67" s="75" t="str">
        <f>IFERROR(_xlfn.XLOOKUP(D67,補助単価!$B$4:$B$18,補助単価!$D$4:$D$18),"")</f>
        <v/>
      </c>
      <c r="F67" s="76" t="str">
        <f t="shared" si="3"/>
        <v/>
      </c>
      <c r="G67" s="66" t="str">
        <f t="shared" si="0"/>
        <v/>
      </c>
      <c r="H67" s="65" t="b">
        <f t="shared" si="4"/>
        <v>1</v>
      </c>
    </row>
    <row r="68" spans="1:8" ht="25" customHeight="1">
      <c r="A68" s="70" t="str">
        <f t="shared" si="2"/>
        <v/>
      </c>
      <c r="B68" s="25"/>
      <c r="C68" s="24"/>
      <c r="D68" s="24"/>
      <c r="E68" s="75" t="str">
        <f>IFERROR(_xlfn.XLOOKUP(D68,補助単価!$B$4:$B$18,補助単価!$D$4:$D$18),"")</f>
        <v/>
      </c>
      <c r="F68" s="7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IFERROR(_xlfn.XLOOKUP(D69,補助単価!$B$4:$B$18,補助単価!$D$4:$D$18),"")</f>
        <v/>
      </c>
      <c r="F69" s="76" t="str">
        <f t="shared" ref="F69:F132" si="8">IFERROR(E69,"")</f>
        <v/>
      </c>
      <c r="G69" s="66" t="str">
        <f t="shared" si="5"/>
        <v/>
      </c>
      <c r="H69" s="65" t="b">
        <f t="shared" si="6"/>
        <v>1</v>
      </c>
    </row>
    <row r="70" spans="1:8" ht="25" customHeight="1">
      <c r="A70" s="70" t="str">
        <f t="shared" si="7"/>
        <v/>
      </c>
      <c r="B70" s="25"/>
      <c r="C70" s="24"/>
      <c r="D70" s="24"/>
      <c r="E70" s="75" t="str">
        <f>IFERROR(_xlfn.XLOOKUP(D70,補助単価!$B$4:$B$18,補助単価!$D$4:$D$18),"")</f>
        <v/>
      </c>
      <c r="F70" s="76" t="str">
        <f t="shared" si="8"/>
        <v/>
      </c>
      <c r="G70" s="66" t="str">
        <f t="shared" si="5"/>
        <v/>
      </c>
      <c r="H70" s="65" t="b">
        <f t="shared" si="6"/>
        <v>1</v>
      </c>
    </row>
    <row r="71" spans="1:8" ht="25" customHeight="1">
      <c r="A71" s="70" t="str">
        <f t="shared" si="7"/>
        <v/>
      </c>
      <c r="B71" s="25"/>
      <c r="C71" s="24"/>
      <c r="D71" s="24"/>
      <c r="E71" s="75" t="str">
        <f>IFERROR(_xlfn.XLOOKUP(D71,補助単価!$B$4:$B$18,補助単価!$D$4:$D$18),"")</f>
        <v/>
      </c>
      <c r="F71" s="76" t="str">
        <f t="shared" si="8"/>
        <v/>
      </c>
      <c r="G71" s="66" t="str">
        <f t="shared" si="5"/>
        <v/>
      </c>
      <c r="H71" s="65" t="b">
        <f t="shared" si="6"/>
        <v>1</v>
      </c>
    </row>
    <row r="72" spans="1:8" ht="25" customHeight="1">
      <c r="A72" s="70" t="str">
        <f t="shared" si="7"/>
        <v/>
      </c>
      <c r="B72" s="25"/>
      <c r="C72" s="24"/>
      <c r="D72" s="24"/>
      <c r="E72" s="75" t="str">
        <f>IFERROR(_xlfn.XLOOKUP(D72,補助単価!$B$4:$B$18,補助単価!$D$4:$D$18),"")</f>
        <v/>
      </c>
      <c r="F72" s="76" t="str">
        <f t="shared" si="8"/>
        <v/>
      </c>
      <c r="G72" s="66" t="str">
        <f t="shared" si="5"/>
        <v/>
      </c>
      <c r="H72" s="65" t="b">
        <f t="shared" si="6"/>
        <v>1</v>
      </c>
    </row>
    <row r="73" spans="1:8" ht="25" customHeight="1">
      <c r="A73" s="70" t="str">
        <f t="shared" si="7"/>
        <v/>
      </c>
      <c r="B73" s="25"/>
      <c r="C73" s="24"/>
      <c r="D73" s="24"/>
      <c r="E73" s="75" t="str">
        <f>IFERROR(_xlfn.XLOOKUP(D73,補助単価!$B$4:$B$18,補助単価!$D$4:$D$18),"")</f>
        <v/>
      </c>
      <c r="F73" s="76" t="str">
        <f t="shared" si="8"/>
        <v/>
      </c>
      <c r="G73" s="66" t="str">
        <f t="shared" si="5"/>
        <v/>
      </c>
      <c r="H73" s="65" t="b">
        <f t="shared" si="6"/>
        <v>1</v>
      </c>
    </row>
    <row r="74" spans="1:8" ht="25" customHeight="1">
      <c r="A74" s="70" t="str">
        <f t="shared" si="7"/>
        <v/>
      </c>
      <c r="B74" s="25"/>
      <c r="C74" s="24"/>
      <c r="D74" s="24"/>
      <c r="E74" s="75" t="str">
        <f>IFERROR(_xlfn.XLOOKUP(D74,補助単価!$B$4:$B$18,補助単価!$D$4:$D$18),"")</f>
        <v/>
      </c>
      <c r="F74" s="76" t="str">
        <f t="shared" si="8"/>
        <v/>
      </c>
      <c r="G74" s="66" t="str">
        <f t="shared" si="5"/>
        <v/>
      </c>
      <c r="H74" s="65" t="b">
        <f t="shared" si="6"/>
        <v>1</v>
      </c>
    </row>
    <row r="75" spans="1:8" ht="25" customHeight="1">
      <c r="A75" s="70" t="str">
        <f t="shared" si="7"/>
        <v/>
      </c>
      <c r="B75" s="25"/>
      <c r="C75" s="24"/>
      <c r="D75" s="24"/>
      <c r="E75" s="75" t="str">
        <f>IFERROR(_xlfn.XLOOKUP(D75,補助単価!$B$4:$B$18,補助単価!$D$4:$D$18),"")</f>
        <v/>
      </c>
      <c r="F75" s="76" t="str">
        <f t="shared" si="8"/>
        <v/>
      </c>
      <c r="G75" s="66" t="str">
        <f t="shared" si="5"/>
        <v/>
      </c>
      <c r="H75" s="65" t="b">
        <f t="shared" si="6"/>
        <v>1</v>
      </c>
    </row>
    <row r="76" spans="1:8" ht="25" customHeight="1">
      <c r="A76" s="70" t="str">
        <f t="shared" si="7"/>
        <v/>
      </c>
      <c r="B76" s="25"/>
      <c r="C76" s="24"/>
      <c r="D76" s="24"/>
      <c r="E76" s="75" t="str">
        <f>IFERROR(_xlfn.XLOOKUP(D76,補助単価!$B$4:$B$18,補助単価!$D$4:$D$18),"")</f>
        <v/>
      </c>
      <c r="F76" s="76" t="str">
        <f t="shared" si="8"/>
        <v/>
      </c>
      <c r="G76" s="66" t="str">
        <f t="shared" si="5"/>
        <v/>
      </c>
      <c r="H76" s="65" t="b">
        <f t="shared" si="6"/>
        <v>1</v>
      </c>
    </row>
    <row r="77" spans="1:8" ht="25" customHeight="1">
      <c r="A77" s="70" t="str">
        <f t="shared" si="7"/>
        <v/>
      </c>
      <c r="B77" s="25"/>
      <c r="C77" s="24"/>
      <c r="D77" s="24"/>
      <c r="E77" s="75" t="str">
        <f>IFERROR(_xlfn.XLOOKUP(D77,補助単価!$B$4:$B$18,補助単価!$D$4:$D$18),"")</f>
        <v/>
      </c>
      <c r="F77" s="76" t="str">
        <f t="shared" si="8"/>
        <v/>
      </c>
      <c r="G77" s="66" t="str">
        <f t="shared" si="5"/>
        <v/>
      </c>
      <c r="H77" s="65" t="b">
        <f t="shared" si="6"/>
        <v>1</v>
      </c>
    </row>
    <row r="78" spans="1:8" ht="25" customHeight="1">
      <c r="A78" s="70" t="str">
        <f t="shared" si="7"/>
        <v/>
      </c>
      <c r="B78" s="25"/>
      <c r="C78" s="24"/>
      <c r="D78" s="24"/>
      <c r="E78" s="75" t="str">
        <f>IFERROR(_xlfn.XLOOKUP(D78,補助単価!$B$4:$B$18,補助単価!$D$4:$D$18),"")</f>
        <v/>
      </c>
      <c r="F78" s="76" t="str">
        <f t="shared" si="8"/>
        <v/>
      </c>
      <c r="G78" s="66" t="str">
        <f t="shared" si="5"/>
        <v/>
      </c>
      <c r="H78" s="65" t="b">
        <f t="shared" si="6"/>
        <v>1</v>
      </c>
    </row>
    <row r="79" spans="1:8" ht="25" customHeight="1">
      <c r="A79" s="70" t="str">
        <f t="shared" si="7"/>
        <v/>
      </c>
      <c r="B79" s="25"/>
      <c r="C79" s="24"/>
      <c r="D79" s="24"/>
      <c r="E79" s="75" t="str">
        <f>IFERROR(_xlfn.XLOOKUP(D79,補助単価!$B$4:$B$18,補助単価!$D$4:$D$18),"")</f>
        <v/>
      </c>
      <c r="F79" s="76" t="str">
        <f t="shared" si="8"/>
        <v/>
      </c>
      <c r="G79" s="66" t="str">
        <f t="shared" si="5"/>
        <v/>
      </c>
      <c r="H79" s="65" t="b">
        <f t="shared" si="6"/>
        <v>1</v>
      </c>
    </row>
    <row r="80" spans="1:8" ht="25" customHeight="1">
      <c r="A80" s="70" t="str">
        <f t="shared" si="7"/>
        <v/>
      </c>
      <c r="B80" s="25"/>
      <c r="C80" s="24"/>
      <c r="D80" s="24"/>
      <c r="E80" s="75" t="str">
        <f>IFERROR(_xlfn.XLOOKUP(D80,補助単価!$B$4:$B$18,補助単価!$D$4:$D$18),"")</f>
        <v/>
      </c>
      <c r="F80" s="76" t="str">
        <f t="shared" si="8"/>
        <v/>
      </c>
      <c r="G80" s="66" t="str">
        <f t="shared" si="5"/>
        <v/>
      </c>
      <c r="H80" s="65" t="b">
        <f t="shared" si="6"/>
        <v>1</v>
      </c>
    </row>
    <row r="81" spans="1:8" ht="25" customHeight="1">
      <c r="A81" s="70" t="str">
        <f t="shared" si="7"/>
        <v/>
      </c>
      <c r="B81" s="25"/>
      <c r="C81" s="24"/>
      <c r="D81" s="24"/>
      <c r="E81" s="75" t="str">
        <f>IFERROR(_xlfn.XLOOKUP(D81,補助単価!$B$4:$B$18,補助単価!$D$4:$D$18),"")</f>
        <v/>
      </c>
      <c r="F81" s="76" t="str">
        <f t="shared" si="8"/>
        <v/>
      </c>
      <c r="G81" s="66" t="str">
        <f t="shared" si="5"/>
        <v/>
      </c>
      <c r="H81" s="65" t="b">
        <f t="shared" si="6"/>
        <v>1</v>
      </c>
    </row>
    <row r="82" spans="1:8" ht="25" customHeight="1">
      <c r="A82" s="70" t="str">
        <f t="shared" si="7"/>
        <v/>
      </c>
      <c r="B82" s="25"/>
      <c r="C82" s="24"/>
      <c r="D82" s="24"/>
      <c r="E82" s="75" t="str">
        <f>IFERROR(_xlfn.XLOOKUP(D82,補助単価!$B$4:$B$18,補助単価!$D$4:$D$18),"")</f>
        <v/>
      </c>
      <c r="F82" s="76" t="str">
        <f t="shared" si="8"/>
        <v/>
      </c>
      <c r="G82" s="66" t="str">
        <f t="shared" si="5"/>
        <v/>
      </c>
      <c r="H82" s="65" t="b">
        <f t="shared" si="6"/>
        <v>1</v>
      </c>
    </row>
    <row r="83" spans="1:8" ht="25" customHeight="1">
      <c r="A83" s="70" t="str">
        <f t="shared" si="7"/>
        <v/>
      </c>
      <c r="B83" s="25"/>
      <c r="C83" s="24"/>
      <c r="D83" s="24"/>
      <c r="E83" s="75" t="str">
        <f>IFERROR(_xlfn.XLOOKUP(D83,補助単価!$B$4:$B$18,補助単価!$D$4:$D$18),"")</f>
        <v/>
      </c>
      <c r="F83" s="76" t="str">
        <f t="shared" si="8"/>
        <v/>
      </c>
      <c r="G83" s="66" t="str">
        <f t="shared" si="5"/>
        <v/>
      </c>
      <c r="H83" s="65" t="b">
        <f t="shared" si="6"/>
        <v>1</v>
      </c>
    </row>
    <row r="84" spans="1:8" ht="25" customHeight="1">
      <c r="A84" s="70" t="str">
        <f t="shared" si="7"/>
        <v/>
      </c>
      <c r="B84" s="25"/>
      <c r="C84" s="24"/>
      <c r="D84" s="24"/>
      <c r="E84" s="75" t="str">
        <f>IFERROR(_xlfn.XLOOKUP(D84,補助単価!$B$4:$B$18,補助単価!$D$4:$D$18),"")</f>
        <v/>
      </c>
      <c r="F84" s="76" t="str">
        <f t="shared" si="8"/>
        <v/>
      </c>
      <c r="G84" s="66" t="str">
        <f t="shared" si="5"/>
        <v/>
      </c>
      <c r="H84" s="65" t="b">
        <f t="shared" si="6"/>
        <v>1</v>
      </c>
    </row>
    <row r="85" spans="1:8" ht="25" customHeight="1">
      <c r="A85" s="70" t="str">
        <f t="shared" si="7"/>
        <v/>
      </c>
      <c r="B85" s="25"/>
      <c r="C85" s="24"/>
      <c r="D85" s="24"/>
      <c r="E85" s="75" t="str">
        <f>IFERROR(_xlfn.XLOOKUP(D85,補助単価!$B$4:$B$18,補助単価!$D$4:$D$18),"")</f>
        <v/>
      </c>
      <c r="F85" s="76" t="str">
        <f t="shared" si="8"/>
        <v/>
      </c>
      <c r="G85" s="66" t="str">
        <f t="shared" si="5"/>
        <v/>
      </c>
      <c r="H85" s="65" t="b">
        <f t="shared" si="6"/>
        <v>1</v>
      </c>
    </row>
    <row r="86" spans="1:8" ht="25" customHeight="1">
      <c r="A86" s="70" t="str">
        <f t="shared" si="7"/>
        <v/>
      </c>
      <c r="B86" s="25"/>
      <c r="C86" s="24"/>
      <c r="D86" s="24"/>
      <c r="E86" s="75" t="str">
        <f>IFERROR(_xlfn.XLOOKUP(D86,補助単価!$B$4:$B$18,補助単価!$D$4:$D$18),"")</f>
        <v/>
      </c>
      <c r="F86" s="76" t="str">
        <f t="shared" si="8"/>
        <v/>
      </c>
      <c r="G86" s="66" t="str">
        <f t="shared" si="5"/>
        <v/>
      </c>
      <c r="H86" s="65" t="b">
        <f t="shared" si="6"/>
        <v>1</v>
      </c>
    </row>
    <row r="87" spans="1:8" ht="25" customHeight="1">
      <c r="A87" s="70" t="str">
        <f t="shared" si="7"/>
        <v/>
      </c>
      <c r="B87" s="25"/>
      <c r="C87" s="24"/>
      <c r="D87" s="24"/>
      <c r="E87" s="75" t="str">
        <f>IFERROR(_xlfn.XLOOKUP(D87,補助単価!$B$4:$B$18,補助単価!$D$4:$D$18),"")</f>
        <v/>
      </c>
      <c r="F87" s="76" t="str">
        <f t="shared" si="8"/>
        <v/>
      </c>
      <c r="G87" s="66" t="str">
        <f t="shared" si="5"/>
        <v/>
      </c>
      <c r="H87" s="65" t="b">
        <f t="shared" si="6"/>
        <v>1</v>
      </c>
    </row>
    <row r="88" spans="1:8" ht="25" customHeight="1">
      <c r="A88" s="70" t="str">
        <f t="shared" si="7"/>
        <v/>
      </c>
      <c r="B88" s="25"/>
      <c r="C88" s="24"/>
      <c r="D88" s="24"/>
      <c r="E88" s="75" t="str">
        <f>IFERROR(_xlfn.XLOOKUP(D88,補助単価!$B$4:$B$18,補助単価!$D$4:$D$18),"")</f>
        <v/>
      </c>
      <c r="F88" s="76" t="str">
        <f t="shared" si="8"/>
        <v/>
      </c>
      <c r="G88" s="66" t="str">
        <f t="shared" si="5"/>
        <v/>
      </c>
      <c r="H88" s="65" t="b">
        <f t="shared" si="6"/>
        <v>1</v>
      </c>
    </row>
    <row r="89" spans="1:8" ht="25" customHeight="1">
      <c r="A89" s="70" t="str">
        <f t="shared" si="7"/>
        <v/>
      </c>
      <c r="B89" s="25"/>
      <c r="C89" s="24"/>
      <c r="D89" s="24"/>
      <c r="E89" s="75" t="str">
        <f>IFERROR(_xlfn.XLOOKUP(D89,補助単価!$B$4:$B$18,補助単価!$D$4:$D$18),"")</f>
        <v/>
      </c>
      <c r="F89" s="76" t="str">
        <f t="shared" si="8"/>
        <v/>
      </c>
      <c r="G89" s="66" t="str">
        <f t="shared" si="5"/>
        <v/>
      </c>
      <c r="H89" s="65" t="b">
        <f t="shared" si="6"/>
        <v>1</v>
      </c>
    </row>
    <row r="90" spans="1:8" ht="25" customHeight="1">
      <c r="A90" s="70" t="str">
        <f t="shared" si="7"/>
        <v/>
      </c>
      <c r="B90" s="25"/>
      <c r="C90" s="24"/>
      <c r="D90" s="24"/>
      <c r="E90" s="75" t="str">
        <f>IFERROR(_xlfn.XLOOKUP(D90,補助単価!$B$4:$B$18,補助単価!$D$4:$D$18),"")</f>
        <v/>
      </c>
      <c r="F90" s="76" t="str">
        <f t="shared" si="8"/>
        <v/>
      </c>
      <c r="G90" s="66" t="str">
        <f t="shared" si="5"/>
        <v/>
      </c>
      <c r="H90" s="65" t="b">
        <f t="shared" si="6"/>
        <v>1</v>
      </c>
    </row>
    <row r="91" spans="1:8" ht="25" customHeight="1">
      <c r="A91" s="70" t="str">
        <f t="shared" si="7"/>
        <v/>
      </c>
      <c r="B91" s="25"/>
      <c r="C91" s="24"/>
      <c r="D91" s="24"/>
      <c r="E91" s="75" t="str">
        <f>IFERROR(_xlfn.XLOOKUP(D91,補助単価!$B$4:$B$18,補助単価!$D$4:$D$18),"")</f>
        <v/>
      </c>
      <c r="F91" s="76" t="str">
        <f t="shared" si="8"/>
        <v/>
      </c>
      <c r="G91" s="66" t="str">
        <f t="shared" si="5"/>
        <v/>
      </c>
      <c r="H91" s="65" t="b">
        <f t="shared" si="6"/>
        <v>1</v>
      </c>
    </row>
    <row r="92" spans="1:8" ht="25" customHeight="1">
      <c r="A92" s="70" t="str">
        <f t="shared" si="7"/>
        <v/>
      </c>
      <c r="B92" s="25"/>
      <c r="C92" s="24"/>
      <c r="D92" s="24"/>
      <c r="E92" s="75" t="str">
        <f>IFERROR(_xlfn.XLOOKUP(D92,補助単価!$B$4:$B$18,補助単価!$D$4:$D$18),"")</f>
        <v/>
      </c>
      <c r="F92" s="76" t="str">
        <f t="shared" si="8"/>
        <v/>
      </c>
      <c r="G92" s="66" t="str">
        <f t="shared" si="5"/>
        <v/>
      </c>
      <c r="H92" s="65" t="b">
        <f t="shared" si="6"/>
        <v>1</v>
      </c>
    </row>
    <row r="93" spans="1:8" ht="25" customHeight="1">
      <c r="A93" s="70" t="str">
        <f t="shared" si="7"/>
        <v/>
      </c>
      <c r="B93" s="25"/>
      <c r="C93" s="24"/>
      <c r="D93" s="24"/>
      <c r="E93" s="75" t="str">
        <f>IFERROR(_xlfn.XLOOKUP(D93,補助単価!$B$4:$B$18,補助単価!$D$4:$D$18),"")</f>
        <v/>
      </c>
      <c r="F93" s="76" t="str">
        <f t="shared" si="8"/>
        <v/>
      </c>
      <c r="G93" s="66" t="str">
        <f t="shared" si="5"/>
        <v/>
      </c>
      <c r="H93" s="65" t="b">
        <f t="shared" si="6"/>
        <v>1</v>
      </c>
    </row>
    <row r="94" spans="1:8" ht="25" customHeight="1">
      <c r="A94" s="70" t="str">
        <f t="shared" si="7"/>
        <v/>
      </c>
      <c r="B94" s="25"/>
      <c r="C94" s="24"/>
      <c r="D94" s="24"/>
      <c r="E94" s="75" t="str">
        <f>IFERROR(_xlfn.XLOOKUP(D94,補助単価!$B$4:$B$18,補助単価!$D$4:$D$18),"")</f>
        <v/>
      </c>
      <c r="F94" s="76" t="str">
        <f t="shared" si="8"/>
        <v/>
      </c>
      <c r="G94" s="66" t="str">
        <f t="shared" si="5"/>
        <v/>
      </c>
      <c r="H94" s="65" t="b">
        <f t="shared" si="6"/>
        <v>1</v>
      </c>
    </row>
    <row r="95" spans="1:8" ht="25" customHeight="1">
      <c r="A95" s="70" t="str">
        <f t="shared" si="7"/>
        <v/>
      </c>
      <c r="B95" s="25"/>
      <c r="C95" s="24"/>
      <c r="D95" s="24"/>
      <c r="E95" s="75" t="str">
        <f>IFERROR(_xlfn.XLOOKUP(D95,補助単価!$B$4:$B$18,補助単価!$D$4:$D$18),"")</f>
        <v/>
      </c>
      <c r="F95" s="76" t="str">
        <f t="shared" si="8"/>
        <v/>
      </c>
      <c r="G95" s="66" t="str">
        <f t="shared" si="5"/>
        <v/>
      </c>
      <c r="H95" s="65" t="b">
        <f t="shared" si="6"/>
        <v>1</v>
      </c>
    </row>
    <row r="96" spans="1:8" ht="25" customHeight="1">
      <c r="A96" s="70" t="str">
        <f t="shared" si="7"/>
        <v/>
      </c>
      <c r="B96" s="25"/>
      <c r="C96" s="24"/>
      <c r="D96" s="24"/>
      <c r="E96" s="75" t="str">
        <f>IFERROR(_xlfn.XLOOKUP(D96,補助単価!$B$4:$B$18,補助単価!$D$4:$D$18),"")</f>
        <v/>
      </c>
      <c r="F96" s="76" t="str">
        <f t="shared" si="8"/>
        <v/>
      </c>
      <c r="G96" s="66" t="str">
        <f t="shared" si="5"/>
        <v/>
      </c>
      <c r="H96" s="65" t="b">
        <f t="shared" si="6"/>
        <v>1</v>
      </c>
    </row>
    <row r="97" spans="1:8" ht="25" customHeight="1">
      <c r="A97" s="70" t="str">
        <f t="shared" si="7"/>
        <v/>
      </c>
      <c r="B97" s="25"/>
      <c r="C97" s="24"/>
      <c r="D97" s="24"/>
      <c r="E97" s="75" t="str">
        <f>IFERROR(_xlfn.XLOOKUP(D97,補助単価!$B$4:$B$18,補助単価!$D$4:$D$18),"")</f>
        <v/>
      </c>
      <c r="F97" s="76" t="str">
        <f t="shared" si="8"/>
        <v/>
      </c>
      <c r="G97" s="66" t="str">
        <f t="shared" si="5"/>
        <v/>
      </c>
      <c r="H97" s="65" t="b">
        <f t="shared" si="6"/>
        <v>1</v>
      </c>
    </row>
    <row r="98" spans="1:8" ht="25" customHeight="1">
      <c r="A98" s="70" t="str">
        <f t="shared" si="7"/>
        <v/>
      </c>
      <c r="B98" s="25"/>
      <c r="C98" s="24"/>
      <c r="D98" s="24"/>
      <c r="E98" s="75" t="str">
        <f>IFERROR(_xlfn.XLOOKUP(D98,補助単価!$B$4:$B$18,補助単価!$D$4:$D$18),"")</f>
        <v/>
      </c>
      <c r="F98" s="76" t="str">
        <f t="shared" si="8"/>
        <v/>
      </c>
      <c r="G98" s="66" t="str">
        <f t="shared" si="5"/>
        <v/>
      </c>
      <c r="H98" s="65" t="b">
        <f t="shared" si="6"/>
        <v>1</v>
      </c>
    </row>
    <row r="99" spans="1:8" ht="25" customHeight="1">
      <c r="A99" s="70" t="str">
        <f t="shared" si="7"/>
        <v/>
      </c>
      <c r="B99" s="25"/>
      <c r="C99" s="24"/>
      <c r="D99" s="24"/>
      <c r="E99" s="75" t="str">
        <f>IFERROR(_xlfn.XLOOKUP(D99,補助単価!$B$4:$B$18,補助単価!$D$4:$D$18),"")</f>
        <v/>
      </c>
      <c r="F99" s="76" t="str">
        <f t="shared" si="8"/>
        <v/>
      </c>
      <c r="G99" s="66" t="str">
        <f t="shared" si="5"/>
        <v/>
      </c>
      <c r="H99" s="65" t="b">
        <f t="shared" si="6"/>
        <v>1</v>
      </c>
    </row>
    <row r="100" spans="1:8" ht="25" customHeight="1">
      <c r="A100" s="70" t="str">
        <f t="shared" si="7"/>
        <v/>
      </c>
      <c r="B100" s="25"/>
      <c r="C100" s="24"/>
      <c r="D100" s="24"/>
      <c r="E100" s="75" t="str">
        <f>IFERROR(_xlfn.XLOOKUP(D100,補助単価!$B$4:$B$18,補助単価!$D$4:$D$18),"")</f>
        <v/>
      </c>
      <c r="F100" s="76" t="str">
        <f t="shared" si="8"/>
        <v/>
      </c>
      <c r="G100" s="66" t="str">
        <f t="shared" si="5"/>
        <v/>
      </c>
      <c r="H100" s="65" t="b">
        <f t="shared" ref="H100:H131" si="9">IF(G100="",TRUE,COUNTIF(G:G,G100)=1)</f>
        <v>1</v>
      </c>
    </row>
    <row r="101" spans="1:8" ht="25" customHeight="1">
      <c r="A101" s="70" t="str">
        <f t="shared" si="7"/>
        <v/>
      </c>
      <c r="B101" s="25"/>
      <c r="C101" s="24"/>
      <c r="D101" s="24"/>
      <c r="E101" s="75" t="str">
        <f>IFERROR(_xlfn.XLOOKUP(D101,補助単価!$B$4:$B$18,補助単価!$D$4:$D$18),"")</f>
        <v/>
      </c>
      <c r="F101" s="76" t="str">
        <f t="shared" si="8"/>
        <v/>
      </c>
      <c r="G101" s="66" t="str">
        <f t="shared" si="5"/>
        <v/>
      </c>
      <c r="H101" s="65" t="b">
        <f t="shared" si="9"/>
        <v>1</v>
      </c>
    </row>
    <row r="102" spans="1:8" ht="25" customHeight="1">
      <c r="A102" s="70" t="str">
        <f t="shared" si="7"/>
        <v/>
      </c>
      <c r="B102" s="25"/>
      <c r="C102" s="24"/>
      <c r="D102" s="24"/>
      <c r="E102" s="75" t="str">
        <f>IFERROR(_xlfn.XLOOKUP(D102,補助単価!$B$4:$B$18,補助単価!$D$4:$D$18),"")</f>
        <v/>
      </c>
      <c r="F102" s="76" t="str">
        <f t="shared" si="8"/>
        <v/>
      </c>
      <c r="G102" s="66" t="str">
        <f t="shared" si="5"/>
        <v/>
      </c>
      <c r="H102" s="65" t="b">
        <f t="shared" si="9"/>
        <v>1</v>
      </c>
    </row>
    <row r="103" spans="1:8" ht="25" customHeight="1">
      <c r="A103" s="70" t="str">
        <f t="shared" si="7"/>
        <v/>
      </c>
      <c r="B103" s="25"/>
      <c r="C103" s="24"/>
      <c r="D103" s="24"/>
      <c r="E103" s="75" t="str">
        <f>IFERROR(_xlfn.XLOOKUP(D103,補助単価!$B$4:$B$18,補助単価!$D$4:$D$18),"")</f>
        <v/>
      </c>
      <c r="F103" s="76" t="str">
        <f t="shared" si="8"/>
        <v/>
      </c>
      <c r="G103" s="66" t="str">
        <f t="shared" si="5"/>
        <v/>
      </c>
      <c r="H103" s="65" t="b">
        <f t="shared" si="9"/>
        <v>1</v>
      </c>
    </row>
    <row r="104" spans="1:8" ht="25" customHeight="1">
      <c r="A104" s="70" t="str">
        <f t="shared" si="7"/>
        <v/>
      </c>
      <c r="B104" s="25"/>
      <c r="C104" s="24"/>
      <c r="D104" s="24"/>
      <c r="E104" s="75" t="str">
        <f>IFERROR(_xlfn.XLOOKUP(D104,補助単価!$B$4:$B$18,補助単価!$D$4:$D$18),"")</f>
        <v/>
      </c>
      <c r="F104" s="76" t="str">
        <f t="shared" si="8"/>
        <v/>
      </c>
      <c r="G104" s="66" t="str">
        <f t="shared" si="5"/>
        <v/>
      </c>
      <c r="H104" s="65" t="b">
        <f t="shared" si="9"/>
        <v>1</v>
      </c>
    </row>
    <row r="105" spans="1:8" ht="25" customHeight="1">
      <c r="A105" s="70" t="str">
        <f t="shared" si="7"/>
        <v/>
      </c>
      <c r="B105" s="25"/>
      <c r="C105" s="24"/>
      <c r="D105" s="24"/>
      <c r="E105" s="75" t="str">
        <f>IFERROR(_xlfn.XLOOKUP(D105,補助単価!$B$4:$B$18,補助単価!$D$4:$D$18),"")</f>
        <v/>
      </c>
      <c r="F105" s="76" t="str">
        <f t="shared" si="8"/>
        <v/>
      </c>
      <c r="G105" s="66" t="str">
        <f t="shared" si="5"/>
        <v/>
      </c>
      <c r="H105" s="65" t="b">
        <f t="shared" si="9"/>
        <v>1</v>
      </c>
    </row>
    <row r="106" spans="1:8" ht="25" customHeight="1">
      <c r="A106" s="70" t="str">
        <f t="shared" si="7"/>
        <v/>
      </c>
      <c r="B106" s="25"/>
      <c r="C106" s="24"/>
      <c r="D106" s="24"/>
      <c r="E106" s="75" t="str">
        <f>IFERROR(_xlfn.XLOOKUP(D106,補助単価!$B$4:$B$18,補助単価!$D$4:$D$18),"")</f>
        <v/>
      </c>
      <c r="F106" s="76" t="str">
        <f t="shared" si="8"/>
        <v/>
      </c>
      <c r="G106" s="66" t="str">
        <f t="shared" si="5"/>
        <v/>
      </c>
      <c r="H106" s="65" t="b">
        <f t="shared" si="9"/>
        <v>1</v>
      </c>
    </row>
    <row r="107" spans="1:8" ht="25" customHeight="1">
      <c r="A107" s="70" t="str">
        <f t="shared" si="7"/>
        <v/>
      </c>
      <c r="B107" s="25"/>
      <c r="C107" s="24"/>
      <c r="D107" s="24"/>
      <c r="E107" s="75" t="str">
        <f>IFERROR(_xlfn.XLOOKUP(D107,補助単価!$B$4:$B$18,補助単価!$D$4:$D$18),"")</f>
        <v/>
      </c>
      <c r="F107" s="76" t="str">
        <f t="shared" si="8"/>
        <v/>
      </c>
      <c r="G107" s="66" t="str">
        <f t="shared" si="5"/>
        <v/>
      </c>
      <c r="H107" s="65" t="b">
        <f t="shared" si="9"/>
        <v>1</v>
      </c>
    </row>
    <row r="108" spans="1:8" ht="25" customHeight="1">
      <c r="A108" s="70" t="str">
        <f t="shared" si="7"/>
        <v/>
      </c>
      <c r="B108" s="25"/>
      <c r="C108" s="24"/>
      <c r="D108" s="24"/>
      <c r="E108" s="75" t="str">
        <f>IFERROR(_xlfn.XLOOKUP(D108,補助単価!$B$4:$B$18,補助単価!$D$4:$D$18),"")</f>
        <v/>
      </c>
      <c r="F108" s="76" t="str">
        <f t="shared" si="8"/>
        <v/>
      </c>
      <c r="G108" s="66" t="str">
        <f t="shared" si="5"/>
        <v/>
      </c>
      <c r="H108" s="65" t="b">
        <f t="shared" si="9"/>
        <v>1</v>
      </c>
    </row>
    <row r="109" spans="1:8" ht="25" customHeight="1">
      <c r="A109" s="70" t="str">
        <f t="shared" si="7"/>
        <v/>
      </c>
      <c r="B109" s="25"/>
      <c r="C109" s="24"/>
      <c r="D109" s="24"/>
      <c r="E109" s="75" t="str">
        <f>IFERROR(_xlfn.XLOOKUP(D109,補助単価!$B$4:$B$18,補助単価!$D$4:$D$18),"")</f>
        <v/>
      </c>
      <c r="F109" s="76" t="str">
        <f t="shared" si="8"/>
        <v/>
      </c>
      <c r="G109" s="66" t="str">
        <f t="shared" si="5"/>
        <v/>
      </c>
      <c r="H109" s="65" t="b">
        <f t="shared" si="9"/>
        <v>1</v>
      </c>
    </row>
    <row r="110" spans="1:8" ht="25" customHeight="1">
      <c r="A110" s="70" t="str">
        <f t="shared" si="7"/>
        <v/>
      </c>
      <c r="B110" s="25"/>
      <c r="C110" s="24"/>
      <c r="D110" s="24"/>
      <c r="E110" s="75" t="str">
        <f>IFERROR(_xlfn.XLOOKUP(D110,補助単価!$B$4:$B$18,補助単価!$D$4:$D$18),"")</f>
        <v/>
      </c>
      <c r="F110" s="76" t="str">
        <f t="shared" si="8"/>
        <v/>
      </c>
      <c r="G110" s="66" t="str">
        <f t="shared" si="5"/>
        <v/>
      </c>
      <c r="H110" s="65" t="b">
        <f t="shared" si="9"/>
        <v>1</v>
      </c>
    </row>
    <row r="111" spans="1:8" ht="25" customHeight="1">
      <c r="A111" s="70" t="str">
        <f t="shared" si="7"/>
        <v/>
      </c>
      <c r="B111" s="25"/>
      <c r="C111" s="24"/>
      <c r="D111" s="24"/>
      <c r="E111" s="75" t="str">
        <f>IFERROR(_xlfn.XLOOKUP(D111,補助単価!$B$4:$B$18,補助単価!$D$4:$D$18),"")</f>
        <v/>
      </c>
      <c r="F111" s="76" t="str">
        <f t="shared" si="8"/>
        <v/>
      </c>
      <c r="G111" s="66" t="str">
        <f t="shared" si="5"/>
        <v/>
      </c>
      <c r="H111" s="65" t="b">
        <f t="shared" si="9"/>
        <v>1</v>
      </c>
    </row>
    <row r="112" spans="1:8" ht="25" customHeight="1">
      <c r="A112" s="70" t="str">
        <f t="shared" si="7"/>
        <v/>
      </c>
      <c r="B112" s="25"/>
      <c r="C112" s="24"/>
      <c r="D112" s="24"/>
      <c r="E112" s="75" t="str">
        <f>IFERROR(_xlfn.XLOOKUP(D112,補助単価!$B$4:$B$18,補助単価!$D$4:$D$18),"")</f>
        <v/>
      </c>
      <c r="F112" s="76" t="str">
        <f t="shared" si="8"/>
        <v/>
      </c>
      <c r="G112" s="66" t="str">
        <f t="shared" si="5"/>
        <v/>
      </c>
      <c r="H112" s="65" t="b">
        <f t="shared" si="9"/>
        <v>1</v>
      </c>
    </row>
    <row r="113" spans="1:8" ht="25" customHeight="1">
      <c r="A113" s="70" t="str">
        <f t="shared" si="7"/>
        <v/>
      </c>
      <c r="B113" s="25"/>
      <c r="C113" s="24"/>
      <c r="D113" s="24"/>
      <c r="E113" s="75" t="str">
        <f>IFERROR(_xlfn.XLOOKUP(D113,補助単価!$B$4:$B$18,補助単価!$D$4:$D$18),"")</f>
        <v/>
      </c>
      <c r="F113" s="76" t="str">
        <f t="shared" si="8"/>
        <v/>
      </c>
      <c r="G113" s="66" t="str">
        <f t="shared" si="5"/>
        <v/>
      </c>
      <c r="H113" s="65" t="b">
        <f t="shared" si="9"/>
        <v>1</v>
      </c>
    </row>
    <row r="114" spans="1:8" ht="25" customHeight="1">
      <c r="A114" s="70" t="str">
        <f t="shared" si="7"/>
        <v/>
      </c>
      <c r="B114" s="25"/>
      <c r="C114" s="24"/>
      <c r="D114" s="24"/>
      <c r="E114" s="75" t="str">
        <f>IFERROR(_xlfn.XLOOKUP(D114,補助単価!$B$4:$B$18,補助単価!$D$4:$D$18),"")</f>
        <v/>
      </c>
      <c r="F114" s="76" t="str">
        <f t="shared" si="8"/>
        <v/>
      </c>
      <c r="G114" s="66" t="str">
        <f t="shared" si="5"/>
        <v/>
      </c>
      <c r="H114" s="65" t="b">
        <f t="shared" si="9"/>
        <v>1</v>
      </c>
    </row>
    <row r="115" spans="1:8" ht="25" customHeight="1">
      <c r="A115" s="70" t="str">
        <f t="shared" si="7"/>
        <v/>
      </c>
      <c r="B115" s="25"/>
      <c r="C115" s="24"/>
      <c r="D115" s="24"/>
      <c r="E115" s="75" t="str">
        <f>IFERROR(_xlfn.XLOOKUP(D115,補助単価!$B$4:$B$18,補助単価!$D$4:$D$18),"")</f>
        <v/>
      </c>
      <c r="F115" s="76" t="str">
        <f t="shared" si="8"/>
        <v/>
      </c>
      <c r="G115" s="66" t="str">
        <f t="shared" si="5"/>
        <v/>
      </c>
      <c r="H115" s="65" t="b">
        <f t="shared" si="9"/>
        <v>1</v>
      </c>
    </row>
    <row r="116" spans="1:8" ht="25" customHeight="1">
      <c r="A116" s="70" t="str">
        <f t="shared" si="7"/>
        <v/>
      </c>
      <c r="B116" s="25"/>
      <c r="C116" s="24"/>
      <c r="D116" s="24"/>
      <c r="E116" s="75" t="str">
        <f>IFERROR(_xlfn.XLOOKUP(D116,補助単価!$B$4:$B$18,補助単価!$D$4:$D$18),"")</f>
        <v/>
      </c>
      <c r="F116" s="76" t="str">
        <f t="shared" si="8"/>
        <v/>
      </c>
      <c r="G116" s="66" t="str">
        <f t="shared" si="5"/>
        <v/>
      </c>
      <c r="H116" s="65" t="b">
        <f t="shared" si="9"/>
        <v>1</v>
      </c>
    </row>
    <row r="117" spans="1:8" ht="25" customHeight="1">
      <c r="A117" s="70" t="str">
        <f t="shared" si="7"/>
        <v/>
      </c>
      <c r="B117" s="25"/>
      <c r="C117" s="24"/>
      <c r="D117" s="24"/>
      <c r="E117" s="75" t="str">
        <f>IFERROR(_xlfn.XLOOKUP(D117,補助単価!$B$4:$B$18,補助単価!$D$4:$D$18),"")</f>
        <v/>
      </c>
      <c r="F117" s="76" t="str">
        <f t="shared" si="8"/>
        <v/>
      </c>
      <c r="G117" s="66" t="str">
        <f t="shared" si="5"/>
        <v/>
      </c>
      <c r="H117" s="65" t="b">
        <f t="shared" si="9"/>
        <v>1</v>
      </c>
    </row>
    <row r="118" spans="1:8" ht="25" customHeight="1">
      <c r="A118" s="70" t="str">
        <f t="shared" si="7"/>
        <v/>
      </c>
      <c r="B118" s="25"/>
      <c r="C118" s="24"/>
      <c r="D118" s="24"/>
      <c r="E118" s="75" t="str">
        <f>IFERROR(_xlfn.XLOOKUP(D118,補助単価!$B$4:$B$18,補助単価!$D$4:$D$18),"")</f>
        <v/>
      </c>
      <c r="F118" s="76" t="str">
        <f t="shared" si="8"/>
        <v/>
      </c>
      <c r="G118" s="66" t="str">
        <f t="shared" si="5"/>
        <v/>
      </c>
      <c r="H118" s="65" t="b">
        <f t="shared" si="9"/>
        <v>1</v>
      </c>
    </row>
    <row r="119" spans="1:8" ht="25" customHeight="1">
      <c r="A119" s="70" t="str">
        <f t="shared" si="7"/>
        <v/>
      </c>
      <c r="B119" s="25"/>
      <c r="C119" s="24"/>
      <c r="D119" s="24"/>
      <c r="E119" s="75" t="str">
        <f>IFERROR(_xlfn.XLOOKUP(D119,補助単価!$B$4:$B$18,補助単価!$D$4:$D$18),"")</f>
        <v/>
      </c>
      <c r="F119" s="76" t="str">
        <f t="shared" si="8"/>
        <v/>
      </c>
      <c r="G119" s="66" t="str">
        <f t="shared" si="5"/>
        <v/>
      </c>
      <c r="H119" s="65" t="b">
        <f t="shared" si="9"/>
        <v>1</v>
      </c>
    </row>
    <row r="120" spans="1:8" ht="25" customHeight="1">
      <c r="A120" s="70" t="str">
        <f t="shared" si="7"/>
        <v/>
      </c>
      <c r="B120" s="25"/>
      <c r="C120" s="24"/>
      <c r="D120" s="24"/>
      <c r="E120" s="75" t="str">
        <f>IFERROR(_xlfn.XLOOKUP(D120,補助単価!$B$4:$B$18,補助単価!$D$4:$D$18),"")</f>
        <v/>
      </c>
      <c r="F120" s="76" t="str">
        <f t="shared" si="8"/>
        <v/>
      </c>
      <c r="G120" s="66" t="str">
        <f t="shared" si="5"/>
        <v/>
      </c>
      <c r="H120" s="65" t="b">
        <f t="shared" si="9"/>
        <v>1</v>
      </c>
    </row>
    <row r="121" spans="1:8" ht="25" customHeight="1">
      <c r="A121" s="70" t="str">
        <f t="shared" si="7"/>
        <v/>
      </c>
      <c r="B121" s="25"/>
      <c r="C121" s="24"/>
      <c r="D121" s="24"/>
      <c r="E121" s="75" t="str">
        <f>IFERROR(_xlfn.XLOOKUP(D121,補助単価!$B$4:$B$18,補助単価!$D$4:$D$18),"")</f>
        <v/>
      </c>
      <c r="F121" s="76" t="str">
        <f t="shared" si="8"/>
        <v/>
      </c>
      <c r="G121" s="66" t="str">
        <f t="shared" si="5"/>
        <v/>
      </c>
      <c r="H121" s="65" t="b">
        <f t="shared" si="9"/>
        <v>1</v>
      </c>
    </row>
    <row r="122" spans="1:8" ht="25" customHeight="1">
      <c r="A122" s="70" t="str">
        <f t="shared" si="7"/>
        <v/>
      </c>
      <c r="B122" s="25"/>
      <c r="C122" s="24"/>
      <c r="D122" s="24"/>
      <c r="E122" s="75" t="str">
        <f>IFERROR(_xlfn.XLOOKUP(D122,補助単価!$B$4:$B$18,補助単価!$D$4:$D$18),"")</f>
        <v/>
      </c>
      <c r="F122" s="76" t="str">
        <f t="shared" si="8"/>
        <v/>
      </c>
      <c r="G122" s="66" t="str">
        <f t="shared" si="5"/>
        <v/>
      </c>
      <c r="H122" s="65" t="b">
        <f t="shared" si="9"/>
        <v>1</v>
      </c>
    </row>
    <row r="123" spans="1:8" ht="25" customHeight="1">
      <c r="A123" s="70" t="str">
        <f t="shared" si="7"/>
        <v/>
      </c>
      <c r="B123" s="25"/>
      <c r="C123" s="24"/>
      <c r="D123" s="24"/>
      <c r="E123" s="75" t="str">
        <f>IFERROR(_xlfn.XLOOKUP(D123,補助単価!$B$4:$B$18,補助単価!$D$4:$D$18),"")</f>
        <v/>
      </c>
      <c r="F123" s="76" t="str">
        <f t="shared" si="8"/>
        <v/>
      </c>
      <c r="G123" s="66" t="str">
        <f t="shared" si="5"/>
        <v/>
      </c>
      <c r="H123" s="65" t="b">
        <f t="shared" si="9"/>
        <v>1</v>
      </c>
    </row>
    <row r="124" spans="1:8" ht="25" customHeight="1">
      <c r="A124" s="70" t="str">
        <f t="shared" si="7"/>
        <v/>
      </c>
      <c r="B124" s="25"/>
      <c r="C124" s="24"/>
      <c r="D124" s="24"/>
      <c r="E124" s="75" t="str">
        <f>IFERROR(_xlfn.XLOOKUP(D124,補助単価!$B$4:$B$18,補助単価!$D$4:$D$18),"")</f>
        <v/>
      </c>
      <c r="F124" s="76" t="str">
        <f t="shared" si="8"/>
        <v/>
      </c>
      <c r="G124" s="66" t="str">
        <f t="shared" si="5"/>
        <v/>
      </c>
      <c r="H124" s="65" t="b">
        <f t="shared" si="9"/>
        <v>1</v>
      </c>
    </row>
    <row r="125" spans="1:8" ht="25" customHeight="1">
      <c r="A125" s="70" t="str">
        <f t="shared" si="7"/>
        <v/>
      </c>
      <c r="B125" s="25"/>
      <c r="C125" s="24"/>
      <c r="D125" s="24"/>
      <c r="E125" s="75" t="str">
        <f>IFERROR(_xlfn.XLOOKUP(D125,補助単価!$B$4:$B$18,補助単価!$D$4:$D$18),"")</f>
        <v/>
      </c>
      <c r="F125" s="76" t="str">
        <f t="shared" si="8"/>
        <v/>
      </c>
      <c r="G125" s="66" t="str">
        <f t="shared" si="5"/>
        <v/>
      </c>
      <c r="H125" s="65" t="b">
        <f t="shared" si="9"/>
        <v>1</v>
      </c>
    </row>
    <row r="126" spans="1:8" ht="25" customHeight="1">
      <c r="A126" s="70" t="str">
        <f t="shared" si="7"/>
        <v/>
      </c>
      <c r="B126" s="25"/>
      <c r="C126" s="24"/>
      <c r="D126" s="24"/>
      <c r="E126" s="75" t="str">
        <f>IFERROR(_xlfn.XLOOKUP(D126,補助単価!$B$4:$B$18,補助単価!$D$4:$D$18),"")</f>
        <v/>
      </c>
      <c r="F126" s="76" t="str">
        <f t="shared" si="8"/>
        <v/>
      </c>
      <c r="G126" s="66" t="str">
        <f t="shared" si="5"/>
        <v/>
      </c>
      <c r="H126" s="65" t="b">
        <f t="shared" si="9"/>
        <v>1</v>
      </c>
    </row>
    <row r="127" spans="1:8" ht="25" customHeight="1">
      <c r="A127" s="70" t="str">
        <f t="shared" si="7"/>
        <v/>
      </c>
      <c r="B127" s="25"/>
      <c r="C127" s="24"/>
      <c r="D127" s="24"/>
      <c r="E127" s="75" t="str">
        <f>IFERROR(_xlfn.XLOOKUP(D127,補助単価!$B$4:$B$18,補助単価!$D$4:$D$18),"")</f>
        <v/>
      </c>
      <c r="F127" s="76" t="str">
        <f t="shared" si="8"/>
        <v/>
      </c>
      <c r="G127" s="66" t="str">
        <f t="shared" si="5"/>
        <v/>
      </c>
      <c r="H127" s="65" t="b">
        <f t="shared" si="9"/>
        <v>1</v>
      </c>
    </row>
    <row r="128" spans="1:8" ht="25" customHeight="1">
      <c r="A128" s="70" t="str">
        <f t="shared" si="7"/>
        <v/>
      </c>
      <c r="B128" s="25"/>
      <c r="C128" s="24"/>
      <c r="D128" s="24"/>
      <c r="E128" s="75" t="str">
        <f>IFERROR(_xlfn.XLOOKUP(D128,補助単価!$B$4:$B$18,補助単価!$D$4:$D$18),"")</f>
        <v/>
      </c>
      <c r="F128" s="76" t="str">
        <f t="shared" si="8"/>
        <v/>
      </c>
      <c r="G128" s="66" t="str">
        <f t="shared" si="5"/>
        <v/>
      </c>
      <c r="H128" s="65" t="b">
        <f t="shared" si="9"/>
        <v>1</v>
      </c>
    </row>
    <row r="129" spans="1:8" ht="25" customHeight="1">
      <c r="A129" s="70" t="str">
        <f t="shared" si="7"/>
        <v/>
      </c>
      <c r="B129" s="25"/>
      <c r="C129" s="24"/>
      <c r="D129" s="24"/>
      <c r="E129" s="75" t="str">
        <f>IFERROR(_xlfn.XLOOKUP(D129,補助単価!$B$4:$B$18,補助単価!$D$4:$D$18),"")</f>
        <v/>
      </c>
      <c r="F129" s="76" t="str">
        <f t="shared" si="8"/>
        <v/>
      </c>
      <c r="G129" s="66" t="str">
        <f t="shared" si="5"/>
        <v/>
      </c>
      <c r="H129" s="65" t="b">
        <f t="shared" si="9"/>
        <v>1</v>
      </c>
    </row>
    <row r="130" spans="1:8" ht="25" customHeight="1">
      <c r="A130" s="70" t="str">
        <f t="shared" si="7"/>
        <v/>
      </c>
      <c r="B130" s="25"/>
      <c r="C130" s="24"/>
      <c r="D130" s="24"/>
      <c r="E130" s="75" t="str">
        <f>IFERROR(_xlfn.XLOOKUP(D130,補助単価!$B$4:$B$18,補助単価!$D$4:$D$18),"")</f>
        <v/>
      </c>
      <c r="F130" s="76" t="str">
        <f t="shared" si="8"/>
        <v/>
      </c>
      <c r="G130" s="66" t="str">
        <f t="shared" si="5"/>
        <v/>
      </c>
      <c r="H130" s="65" t="b">
        <f t="shared" si="9"/>
        <v>1</v>
      </c>
    </row>
    <row r="131" spans="1:8" ht="25" customHeight="1">
      <c r="A131" s="70" t="str">
        <f t="shared" si="7"/>
        <v/>
      </c>
      <c r="B131" s="25"/>
      <c r="C131" s="24"/>
      <c r="D131" s="24"/>
      <c r="E131" s="75" t="str">
        <f>IFERROR(_xlfn.XLOOKUP(D131,補助単価!$B$4:$B$18,補助単価!$D$4:$D$18),"")</f>
        <v/>
      </c>
      <c r="F131" s="76" t="str">
        <f t="shared" si="8"/>
        <v/>
      </c>
      <c r="G131" s="66" t="str">
        <f t="shared" si="5"/>
        <v/>
      </c>
      <c r="H131" s="65" t="b">
        <f t="shared" si="9"/>
        <v>1</v>
      </c>
    </row>
    <row r="132" spans="1:8" ht="25" customHeight="1">
      <c r="A132" s="70" t="str">
        <f t="shared" si="7"/>
        <v/>
      </c>
      <c r="B132" s="25"/>
      <c r="C132" s="24"/>
      <c r="D132" s="24"/>
      <c r="E132" s="75" t="str">
        <f>IFERROR(_xlfn.XLOOKUP(D132,補助単価!$B$4:$B$18,補助単価!$D$4:$D$18),"")</f>
        <v/>
      </c>
      <c r="F132" s="7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IFERROR(_xlfn.XLOOKUP(D133,補助単価!$B$4:$B$18,補助単価!$D$4:$D$18),"")</f>
        <v/>
      </c>
      <c r="F133" s="76" t="str">
        <f t="shared" ref="F133:F149" si="13">IFERROR(E133,"")</f>
        <v/>
      </c>
      <c r="G133" s="66" t="str">
        <f t="shared" si="10"/>
        <v/>
      </c>
      <c r="H133" s="65" t="b">
        <f t="shared" si="11"/>
        <v>1</v>
      </c>
    </row>
    <row r="134" spans="1:8" ht="25" customHeight="1">
      <c r="A134" s="70" t="str">
        <f t="shared" si="12"/>
        <v/>
      </c>
      <c r="B134" s="25"/>
      <c r="C134" s="24"/>
      <c r="D134" s="24"/>
      <c r="E134" s="75" t="str">
        <f>IFERROR(_xlfn.XLOOKUP(D134,補助単価!$B$4:$B$18,補助単価!$D$4:$D$18),"")</f>
        <v/>
      </c>
      <c r="F134" s="76" t="str">
        <f t="shared" si="13"/>
        <v/>
      </c>
      <c r="G134" s="66" t="str">
        <f t="shared" si="10"/>
        <v/>
      </c>
      <c r="H134" s="65" t="b">
        <f t="shared" si="11"/>
        <v>1</v>
      </c>
    </row>
    <row r="135" spans="1:8" ht="25" customHeight="1">
      <c r="A135" s="70" t="str">
        <f t="shared" si="12"/>
        <v/>
      </c>
      <c r="B135" s="25"/>
      <c r="C135" s="24"/>
      <c r="D135" s="24"/>
      <c r="E135" s="75" t="str">
        <f>IFERROR(_xlfn.XLOOKUP(D135,補助単価!$B$4:$B$18,補助単価!$D$4:$D$18),"")</f>
        <v/>
      </c>
      <c r="F135" s="76" t="str">
        <f t="shared" si="13"/>
        <v/>
      </c>
      <c r="G135" s="66" t="str">
        <f t="shared" si="10"/>
        <v/>
      </c>
      <c r="H135" s="65" t="b">
        <f t="shared" si="11"/>
        <v>1</v>
      </c>
    </row>
    <row r="136" spans="1:8" ht="25" customHeight="1">
      <c r="A136" s="70" t="str">
        <f t="shared" si="12"/>
        <v/>
      </c>
      <c r="B136" s="25"/>
      <c r="C136" s="24"/>
      <c r="D136" s="24"/>
      <c r="E136" s="75" t="str">
        <f>IFERROR(_xlfn.XLOOKUP(D136,補助単価!$B$4:$B$18,補助単価!$D$4:$D$18),"")</f>
        <v/>
      </c>
      <c r="F136" s="76" t="str">
        <f t="shared" si="13"/>
        <v/>
      </c>
      <c r="G136" s="66" t="str">
        <f t="shared" si="10"/>
        <v/>
      </c>
      <c r="H136" s="65" t="b">
        <f t="shared" si="11"/>
        <v>1</v>
      </c>
    </row>
    <row r="137" spans="1:8" ht="25" customHeight="1">
      <c r="A137" s="70" t="str">
        <f t="shared" si="12"/>
        <v/>
      </c>
      <c r="B137" s="25"/>
      <c r="C137" s="24"/>
      <c r="D137" s="24"/>
      <c r="E137" s="75" t="str">
        <f>IFERROR(_xlfn.XLOOKUP(D137,補助単価!$B$4:$B$18,補助単価!$D$4:$D$18),"")</f>
        <v/>
      </c>
      <c r="F137" s="76" t="str">
        <f t="shared" si="13"/>
        <v/>
      </c>
      <c r="G137" s="66" t="str">
        <f t="shared" si="10"/>
        <v/>
      </c>
      <c r="H137" s="65" t="b">
        <f t="shared" si="11"/>
        <v>1</v>
      </c>
    </row>
    <row r="138" spans="1:8" ht="25" customHeight="1">
      <c r="A138" s="70" t="str">
        <f t="shared" si="12"/>
        <v/>
      </c>
      <c r="B138" s="25"/>
      <c r="C138" s="24"/>
      <c r="D138" s="24"/>
      <c r="E138" s="75" t="str">
        <f>IFERROR(_xlfn.XLOOKUP(D138,補助単価!$B$4:$B$18,補助単価!$D$4:$D$18),"")</f>
        <v/>
      </c>
      <c r="F138" s="76" t="str">
        <f t="shared" si="13"/>
        <v/>
      </c>
      <c r="G138" s="66" t="str">
        <f t="shared" si="10"/>
        <v/>
      </c>
      <c r="H138" s="65" t="b">
        <f t="shared" si="11"/>
        <v>1</v>
      </c>
    </row>
    <row r="139" spans="1:8" ht="25" customHeight="1">
      <c r="A139" s="70" t="str">
        <f t="shared" si="12"/>
        <v/>
      </c>
      <c r="B139" s="25"/>
      <c r="C139" s="24"/>
      <c r="D139" s="24"/>
      <c r="E139" s="75" t="str">
        <f>IFERROR(_xlfn.XLOOKUP(D139,補助単価!$B$4:$B$18,補助単価!$D$4:$D$18),"")</f>
        <v/>
      </c>
      <c r="F139" s="76" t="str">
        <f t="shared" si="13"/>
        <v/>
      </c>
      <c r="G139" s="66" t="str">
        <f t="shared" si="10"/>
        <v/>
      </c>
      <c r="H139" s="65" t="b">
        <f t="shared" si="11"/>
        <v>1</v>
      </c>
    </row>
    <row r="140" spans="1:8" ht="25" customHeight="1">
      <c r="A140" s="70" t="str">
        <f t="shared" si="12"/>
        <v/>
      </c>
      <c r="B140" s="25"/>
      <c r="C140" s="24"/>
      <c r="D140" s="24"/>
      <c r="E140" s="75" t="str">
        <f>IFERROR(_xlfn.XLOOKUP(D140,補助単価!$B$4:$B$18,補助単価!$D$4:$D$18),"")</f>
        <v/>
      </c>
      <c r="F140" s="76" t="str">
        <f t="shared" si="13"/>
        <v/>
      </c>
      <c r="G140" s="66" t="str">
        <f t="shared" si="10"/>
        <v/>
      </c>
      <c r="H140" s="65" t="b">
        <f t="shared" si="11"/>
        <v>1</v>
      </c>
    </row>
    <row r="141" spans="1:8" ht="25" customHeight="1">
      <c r="A141" s="70" t="str">
        <f t="shared" si="12"/>
        <v/>
      </c>
      <c r="B141" s="25"/>
      <c r="C141" s="24"/>
      <c r="D141" s="24"/>
      <c r="E141" s="75" t="str">
        <f>IFERROR(_xlfn.XLOOKUP(D141,補助単価!$B$4:$B$18,補助単価!$D$4:$D$18),"")</f>
        <v/>
      </c>
      <c r="F141" s="76" t="str">
        <f t="shared" si="13"/>
        <v/>
      </c>
      <c r="G141" s="66" t="str">
        <f t="shared" si="10"/>
        <v/>
      </c>
      <c r="H141" s="65" t="b">
        <f t="shared" si="11"/>
        <v>1</v>
      </c>
    </row>
    <row r="142" spans="1:8" ht="25" customHeight="1">
      <c r="A142" s="70" t="str">
        <f t="shared" si="12"/>
        <v/>
      </c>
      <c r="B142" s="25"/>
      <c r="C142" s="24"/>
      <c r="D142" s="24"/>
      <c r="E142" s="75" t="str">
        <f>IFERROR(_xlfn.XLOOKUP(D142,補助単価!$B$4:$B$18,補助単価!$D$4:$D$18),"")</f>
        <v/>
      </c>
      <c r="F142" s="76" t="str">
        <f t="shared" si="13"/>
        <v/>
      </c>
      <c r="G142" s="66" t="str">
        <f t="shared" si="10"/>
        <v/>
      </c>
      <c r="H142" s="65" t="b">
        <f t="shared" si="11"/>
        <v>1</v>
      </c>
    </row>
    <row r="143" spans="1:8" ht="25" customHeight="1">
      <c r="A143" s="70" t="str">
        <f t="shared" si="12"/>
        <v/>
      </c>
      <c r="B143" s="25"/>
      <c r="C143" s="24"/>
      <c r="D143" s="24"/>
      <c r="E143" s="75" t="str">
        <f>IFERROR(_xlfn.XLOOKUP(D143,補助単価!$B$4:$B$18,補助単価!$D$4:$D$18),"")</f>
        <v/>
      </c>
      <c r="F143" s="76" t="str">
        <f t="shared" si="13"/>
        <v/>
      </c>
      <c r="G143" s="66" t="str">
        <f t="shared" si="10"/>
        <v/>
      </c>
      <c r="H143" s="65" t="b">
        <f t="shared" si="11"/>
        <v>1</v>
      </c>
    </row>
    <row r="144" spans="1:8" ht="25" customHeight="1">
      <c r="A144" s="70" t="str">
        <f t="shared" si="12"/>
        <v/>
      </c>
      <c r="B144" s="25"/>
      <c r="C144" s="24"/>
      <c r="D144" s="24"/>
      <c r="E144" s="75" t="str">
        <f>IFERROR(_xlfn.XLOOKUP(D144,補助単価!$B$4:$B$18,補助単価!$D$4:$D$18),"")</f>
        <v/>
      </c>
      <c r="F144" s="76" t="str">
        <f t="shared" si="13"/>
        <v/>
      </c>
      <c r="G144" s="66" t="str">
        <f t="shared" si="10"/>
        <v/>
      </c>
      <c r="H144" s="65" t="b">
        <f t="shared" si="11"/>
        <v>1</v>
      </c>
    </row>
    <row r="145" spans="1:8" ht="25" customHeight="1">
      <c r="A145" s="70" t="str">
        <f t="shared" si="12"/>
        <v/>
      </c>
      <c r="B145" s="25"/>
      <c r="C145" s="24"/>
      <c r="D145" s="24"/>
      <c r="E145" s="75" t="str">
        <f>IFERROR(_xlfn.XLOOKUP(D145,補助単価!$B$4:$B$18,補助単価!$D$4:$D$18),"")</f>
        <v/>
      </c>
      <c r="F145" s="76" t="str">
        <f t="shared" si="13"/>
        <v/>
      </c>
      <c r="G145" s="66" t="str">
        <f t="shared" si="10"/>
        <v/>
      </c>
      <c r="H145" s="65" t="b">
        <f t="shared" si="11"/>
        <v>1</v>
      </c>
    </row>
    <row r="146" spans="1:8" ht="25" customHeight="1">
      <c r="A146" s="70" t="str">
        <f t="shared" si="12"/>
        <v/>
      </c>
      <c r="B146" s="25"/>
      <c r="C146" s="24"/>
      <c r="D146" s="24"/>
      <c r="E146" s="75" t="str">
        <f>IFERROR(_xlfn.XLOOKUP(D146,補助単価!$B$4:$B$18,補助単価!$D$4:$D$18),"")</f>
        <v/>
      </c>
      <c r="F146" s="76" t="str">
        <f t="shared" si="13"/>
        <v/>
      </c>
      <c r="G146" s="66" t="str">
        <f t="shared" si="10"/>
        <v/>
      </c>
      <c r="H146" s="65" t="b">
        <f t="shared" si="11"/>
        <v>1</v>
      </c>
    </row>
    <row r="147" spans="1:8" ht="25" customHeight="1">
      <c r="A147" s="70" t="str">
        <f t="shared" si="12"/>
        <v/>
      </c>
      <c r="B147" s="25"/>
      <c r="C147" s="24"/>
      <c r="D147" s="24"/>
      <c r="E147" s="75" t="str">
        <f>IFERROR(_xlfn.XLOOKUP(D147,補助単価!$B$4:$B$18,補助単価!$D$4:$D$18),"")</f>
        <v/>
      </c>
      <c r="F147" s="76" t="str">
        <f t="shared" si="13"/>
        <v/>
      </c>
      <c r="G147" s="66" t="str">
        <f t="shared" si="10"/>
        <v/>
      </c>
      <c r="H147" s="65" t="b">
        <f t="shared" si="11"/>
        <v>1</v>
      </c>
    </row>
    <row r="148" spans="1:8" ht="25" customHeight="1">
      <c r="A148" s="70" t="str">
        <f t="shared" si="12"/>
        <v/>
      </c>
      <c r="B148" s="25"/>
      <c r="C148" s="24"/>
      <c r="D148" s="24"/>
      <c r="E148" s="75" t="str">
        <f>IFERROR(_xlfn.XLOOKUP(D148,補助単価!$B$4:$B$18,補助単価!$D$4:$D$18),"")</f>
        <v/>
      </c>
      <c r="F148" s="76" t="str">
        <f t="shared" si="13"/>
        <v/>
      </c>
      <c r="G148" s="66" t="str">
        <f t="shared" si="10"/>
        <v/>
      </c>
      <c r="H148" s="65" t="b">
        <f t="shared" si="11"/>
        <v>1</v>
      </c>
    </row>
    <row r="149" spans="1:8" ht="25" customHeight="1">
      <c r="A149" s="70" t="str">
        <f t="shared" si="12"/>
        <v/>
      </c>
      <c r="B149" s="25"/>
      <c r="C149" s="24"/>
      <c r="D149" s="24"/>
      <c r="E149" s="75" t="str">
        <f>IFERROR(_xlfn.XLOOKUP(D149,補助単価!$B$4:$B$18,補助単価!$D$4:$D$18),"")</f>
        <v/>
      </c>
      <c r="F149" s="76" t="str">
        <f t="shared" si="13"/>
        <v/>
      </c>
      <c r="G149" s="66" t="str">
        <f t="shared" si="10"/>
        <v/>
      </c>
      <c r="H149" s="65" t="b">
        <f t="shared" si="11"/>
        <v>1</v>
      </c>
    </row>
  </sheetData>
  <sheetProtection algorithmName="SHA-512" hashValue="Msuj2S9CHsT6MwC7FnwRbNeQWJdG6oaOjsREYmC5s7dmuIV0jgJgbTTQlrMnZq4G3an6VjboWJUn80NOolTRRA==" saltValue="3HZoDozhwMJOhYvgAr8jnQ==" spinCount="100000" sheet="1" selectLockedCells="1"/>
  <dataConsolidate/>
  <mergeCells count="3">
    <mergeCell ref="A1:C1"/>
    <mergeCell ref="B2:D2"/>
    <mergeCell ref="I11:J11"/>
  </mergeCells>
  <phoneticPr fontId="2"/>
  <conditionalFormatting sqref="A3:F149">
    <cfRule type="expression" dxfId="17" priority="1">
      <formula>$H3=FALSE</formula>
    </cfRule>
  </conditionalFormatting>
  <conditionalFormatting sqref="A1:XFD1048576">
    <cfRule type="expression" dxfId="16" priority="3" stopIfTrue="1">
      <formula>CELL("PROTECT",A1)=1</formula>
    </cfRule>
  </conditionalFormatting>
  <dataValidations count="3">
    <dataValidation imeMode="on" allowBlank="1" showInputMessage="1" showErrorMessage="1" sqref="C4:C149" xr:uid="{7AE1A1F6-563D-486E-9393-4FADBC2B6EB9}"/>
    <dataValidation type="custom" allowBlank="1" showInputMessage="1" showErrorMessage="1" sqref="G4:G149" xr:uid="{DFB2CB8F-2CAF-4B5C-BA78-6204A8B5C8C8}">
      <formula1>COUNTIF(G:G,G4)=1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FB8D35BC-760E-4A49-AD9E-1ECEF5F2E6EC}">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9"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6C550B2-F8FA-4BCE-AA60-8E98E5DF2BCB}">
          <x14:formula1>
            <xm:f>補助単価!$B$4:$B$18</xm:f>
          </x14:formula1>
          <xm:sqref>D4:D149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191CB-073E-4933-8AB1-25AE8F7E54BB}">
  <sheetPr>
    <pageSetUpPr fitToPage="1"/>
  </sheetPr>
  <dimension ref="A1:AB139"/>
  <sheetViews>
    <sheetView view="pageBreakPreview" zoomScaleNormal="100" zoomScaleSheetLayoutView="100" workbookViewId="0">
      <selection activeCell="G9" sqref="G9"/>
    </sheetView>
  </sheetViews>
  <sheetFormatPr defaultColWidth="8.7265625" defaultRowHeight="20"/>
  <cols>
    <col min="1" max="1" width="4.08984375" style="67" customWidth="1"/>
    <col min="2" max="2" width="11.6328125" style="67" bestFit="1" customWidth="1"/>
    <col min="3" max="3" width="24.90625" style="77" customWidth="1"/>
    <col min="4" max="4" width="32.90625" style="67" customWidth="1"/>
    <col min="5" max="10" width="13.6328125" style="67" customWidth="1"/>
    <col min="11" max="11" width="10.453125" style="67" bestFit="1" customWidth="1"/>
    <col min="12" max="12" width="9.453125" style="67" bestFit="1" customWidth="1"/>
    <col min="13" max="13" width="10.453125" style="67" customWidth="1"/>
    <col min="14" max="14" width="5.7265625" style="85" customWidth="1"/>
    <col min="15" max="15" width="16.36328125" style="78" hidden="1" customWidth="1"/>
    <col min="16" max="16" width="20.6328125" style="79" hidden="1" customWidth="1"/>
    <col min="17" max="22" width="5.453125" style="77" hidden="1" customWidth="1"/>
    <col min="23" max="23" width="3.6328125" style="77"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1" t="s">
        <v>198</v>
      </c>
      <c r="B1" s="81"/>
      <c r="C1" s="81"/>
      <c r="D1" s="65"/>
      <c r="E1" s="65"/>
      <c r="F1" s="65"/>
      <c r="G1" s="65"/>
      <c r="H1" s="65"/>
      <c r="I1" s="65"/>
      <c r="J1" s="65"/>
      <c r="K1" s="65"/>
      <c r="L1" s="65"/>
      <c r="M1" s="146" t="str">
        <f>HYPERLINK("#目次・記入上の注意!A1","目次に戻る")</f>
        <v>目次に戻る</v>
      </c>
      <c r="N1" s="82"/>
      <c r="O1" s="66"/>
      <c r="P1" s="65"/>
      <c r="Q1" s="45"/>
      <c r="R1" s="45"/>
      <c r="S1" s="45"/>
      <c r="T1" s="45"/>
      <c r="U1" s="45"/>
      <c r="V1" s="45"/>
      <c r="W1" s="45"/>
    </row>
    <row r="2" spans="1:28">
      <c r="A2" s="68"/>
      <c r="B2" s="257" t="s">
        <v>69</v>
      </c>
      <c r="C2" s="262"/>
      <c r="D2" s="262"/>
      <c r="E2" s="80"/>
      <c r="F2" s="80"/>
      <c r="G2" s="80"/>
      <c r="H2" s="80"/>
      <c r="I2" s="80"/>
      <c r="J2" s="80"/>
      <c r="K2" s="80"/>
      <c r="L2" s="80"/>
      <c r="M2" s="80"/>
      <c r="N2" s="82"/>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2" t="s">
        <v>117</v>
      </c>
      <c r="L3" s="92" t="s">
        <v>46</v>
      </c>
      <c r="M3" s="71" t="s">
        <v>30</v>
      </c>
      <c r="N3" s="83"/>
      <c r="O3" s="66" t="s">
        <v>32</v>
      </c>
      <c r="P3" s="147" t="s">
        <v>33</v>
      </c>
      <c r="Q3" s="263" t="s">
        <v>47</v>
      </c>
      <c r="R3" s="264"/>
      <c r="S3" s="264"/>
      <c r="T3" s="264"/>
      <c r="U3" s="264"/>
      <c r="V3" s="264"/>
      <c r="W3" s="264"/>
      <c r="X3" s="94" t="s">
        <v>133</v>
      </c>
      <c r="Y3" s="94" t="s">
        <v>134</v>
      </c>
    </row>
    <row r="4" spans="1:28" ht="25" customHeight="1">
      <c r="A4" s="70">
        <f>IF(M4="","",IF(M4=0,"",1))</f>
        <v>1</v>
      </c>
      <c r="B4" s="25" t="s">
        <v>208</v>
      </c>
      <c r="C4" s="24" t="s">
        <v>210</v>
      </c>
      <c r="D4" s="24" t="s">
        <v>62</v>
      </c>
      <c r="E4" s="26" t="s">
        <v>213</v>
      </c>
      <c r="F4" s="26"/>
      <c r="G4" s="26"/>
      <c r="H4" s="26"/>
      <c r="I4" s="26"/>
      <c r="J4" s="26"/>
      <c r="K4" s="75">
        <f>IFERROR(_xlfn.XLOOKUP(D4,補助単価!$B$4:$B$28,補助単価!$G$4:$G$28),"")</f>
        <v>8000</v>
      </c>
      <c r="L4" s="84" cm="1">
        <f t="array" ref="L4">IF(SUMPRODUCT((E4:J4&lt;&gt;"")/COUNTIF(E4:J4,E4:J4&amp;""))=0,"",SUMPRODUCT((E4:J4&lt;&gt;"")/COUNTIF(E4:J4,E4:J4&amp;"")))</f>
        <v>1</v>
      </c>
      <c r="M4" s="76">
        <f>IFERROR(K4*L4,"")</f>
        <v>8000</v>
      </c>
      <c r="N4" s="107"/>
      <c r="O4" s="66" t="str">
        <f t="shared" ref="O4:O35" si="0">B4&amp;D4</f>
        <v>0912345678介護老人福祉施設</v>
      </c>
      <c r="P4" s="65" t="b">
        <f t="shared" ref="P4:P35" si="1">IF(O4="",TRUE,COUNTIF(O:O,O4)=1)</f>
        <v>1</v>
      </c>
      <c r="Q4" s="45" t="b">
        <f t="shared" ref="Q4:V4" si="2">IF(E4="","TRUE",COUNTIF($E:$J,E4)=1)</f>
        <v>0</v>
      </c>
      <c r="R4" s="45" t="str">
        <f t="shared" si="2"/>
        <v>TRUE</v>
      </c>
      <c r="S4" s="45" t="str">
        <f t="shared" si="2"/>
        <v>TRUE</v>
      </c>
      <c r="T4" s="45" t="str">
        <f t="shared" si="2"/>
        <v>TRUE</v>
      </c>
      <c r="U4" s="45" t="str">
        <f t="shared" si="2"/>
        <v>TRUE</v>
      </c>
      <c r="V4" s="45" t="str">
        <f t="shared" si="2"/>
        <v>TRUE</v>
      </c>
      <c r="W4" s="93" t="str">
        <f>IF(AND(Q4:V4,TRUE),"〇","×")</f>
        <v>×</v>
      </c>
      <c r="X4" s="65">
        <f>IFERROR(_xlfn.XLOOKUP(D4,補助単価!$C$30:$C$53,補助単価!$D$30:$D$53),0)</f>
        <v>3</v>
      </c>
      <c r="Y4" s="74" t="str">
        <f>IF(M4&lt;&gt;"",IF(L4&lt;=X4,"○","×"),"")</f>
        <v>○</v>
      </c>
      <c r="Z4" s="67" t="s">
        <v>118</v>
      </c>
      <c r="AB4" s="74"/>
    </row>
    <row r="5" spans="1:28" ht="25" customHeight="1">
      <c r="A5" s="70">
        <f t="shared" ref="A5:A36" si="3">IF(M5="","",IF(M5=0,"",A4+1))</f>
        <v>2</v>
      </c>
      <c r="B5" s="25" t="s">
        <v>212</v>
      </c>
      <c r="C5" s="24" t="s">
        <v>210</v>
      </c>
      <c r="D5" s="24" t="s">
        <v>49</v>
      </c>
      <c r="E5" s="26" t="s">
        <v>213</v>
      </c>
      <c r="F5" s="26"/>
      <c r="G5" s="26"/>
      <c r="H5" s="26"/>
      <c r="I5" s="26"/>
      <c r="J5" s="26"/>
      <c r="K5" s="75">
        <f>IFERROR(_xlfn.XLOOKUP(D5,補助単価!$B$4:$B$28,補助単価!$G$4:$G$28),"")</f>
        <v>8000</v>
      </c>
      <c r="L5" s="84" cm="1">
        <f t="array" ref="L5">IF(SUMPRODUCT((E5:J5&lt;&gt;"")/COUNTIF(E5:J5,E5:J5&amp;""))=0,"",SUMPRODUCT((E5:J5&lt;&gt;"")/COUNTIF(E5:J5,E5:J5&amp;"")))</f>
        <v>1</v>
      </c>
      <c r="M5" s="76">
        <f t="shared" ref="M5:M68" si="4">IFERROR(K5*L5,"")</f>
        <v>8000</v>
      </c>
      <c r="N5" s="107"/>
      <c r="O5" s="66" t="str">
        <f t="shared" si="0"/>
        <v>0912345689訪問介護</v>
      </c>
      <c r="P5" s="65" t="b">
        <f t="shared" si="1"/>
        <v>1</v>
      </c>
      <c r="Q5" s="45" t="b">
        <f t="shared" ref="Q5:Q68" si="5">IF(E5="","TRUE",COUNTIF($E:$J,E5)=1)</f>
        <v>0</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3" t="str">
        <f t="shared" ref="W5:W68" si="11">IF(AND(Q5:V5,TRUE),"〇","×")</f>
        <v>×</v>
      </c>
      <c r="X5" s="65">
        <f>IFERROR(_xlfn.XLOOKUP(D5,補助単価!$C$30:$C$53,補助単価!$D$30:$D$53),0)</f>
        <v>6</v>
      </c>
      <c r="Y5" s="74" t="str">
        <f t="shared" ref="Y5:Y68" si="12">IF(M5&lt;&gt;"",IF(L5&lt;=X5,"○","×"),"")</f>
        <v>○</v>
      </c>
      <c r="Z5" s="89" t="s">
        <v>123</v>
      </c>
      <c r="AA5" s="89" t="s">
        <v>124</v>
      </c>
      <c r="AB5" s="89" t="s">
        <v>125</v>
      </c>
    </row>
    <row r="6" spans="1:28" ht="25" customHeight="1">
      <c r="A6" s="70" t="str">
        <f t="shared" si="3"/>
        <v/>
      </c>
      <c r="B6" s="25"/>
      <c r="C6" s="24"/>
      <c r="D6" s="24"/>
      <c r="E6" s="26"/>
      <c r="F6" s="26"/>
      <c r="G6" s="26"/>
      <c r="H6" s="26"/>
      <c r="I6" s="26"/>
      <c r="J6" s="26"/>
      <c r="K6" s="75" t="str">
        <f>IFERROR(_xlfn.XLOOKUP(D6,補助単価!$B$4:$B$28,補助単価!$G$4:$G$28),"")</f>
        <v/>
      </c>
      <c r="L6" s="84" t="str" cm="1">
        <f t="array" ref="L6">IF(SUMPRODUCT((E6:J6&lt;&gt;"")/COUNTIF(E6:J6,E6:J6&amp;""))=0,"",SUMPRODUCT((E6:J6&lt;&gt;"")/COUNTIF(E6:J6,E6:J6&amp;"")))</f>
        <v/>
      </c>
      <c r="M6" s="76" t="str">
        <f t="shared" si="4"/>
        <v/>
      </c>
      <c r="N6" s="107"/>
      <c r="O6" s="66" t="str">
        <f t="shared" si="0"/>
        <v/>
      </c>
      <c r="P6" s="65" t="b">
        <f t="shared" si="1"/>
        <v>1</v>
      </c>
      <c r="Q6" s="45" t="str">
        <f t="shared" si="5"/>
        <v>TRUE</v>
      </c>
      <c r="R6" s="45" t="str">
        <f t="shared" si="6"/>
        <v>TRUE</v>
      </c>
      <c r="S6" s="45" t="str">
        <f t="shared" si="7"/>
        <v>TRUE</v>
      </c>
      <c r="T6" s="45" t="str">
        <f t="shared" si="8"/>
        <v>TRUE</v>
      </c>
      <c r="U6" s="45" t="str">
        <f t="shared" si="9"/>
        <v>TRUE</v>
      </c>
      <c r="V6" s="45" t="str">
        <f t="shared" si="10"/>
        <v>TRUE</v>
      </c>
      <c r="W6" s="93" t="str">
        <f t="shared" si="11"/>
        <v>〇</v>
      </c>
      <c r="X6" s="65">
        <f>IFERROR(_xlfn.XLOOKUP(D6,補助単価!$C$30:$C$53,補助単価!$D$30:$D$53),0)</f>
        <v>0</v>
      </c>
      <c r="Y6" s="74" t="str">
        <f t="shared" si="12"/>
        <v/>
      </c>
      <c r="Z6" s="87" t="s">
        <v>126</v>
      </c>
      <c r="AA6" s="90">
        <f>COUNTIF(M:M,"&gt;0")</f>
        <v>2</v>
      </c>
      <c r="AB6" s="89" t="str">
        <f>IFERROR("○","×")</f>
        <v>○</v>
      </c>
    </row>
    <row r="7" spans="1:28" ht="25" customHeight="1">
      <c r="A7" s="70" t="str">
        <f t="shared" si="3"/>
        <v/>
      </c>
      <c r="B7" s="25"/>
      <c r="C7" s="24"/>
      <c r="D7" s="24"/>
      <c r="E7" s="26"/>
      <c r="F7" s="26"/>
      <c r="G7" s="26"/>
      <c r="H7" s="26"/>
      <c r="I7" s="26"/>
      <c r="J7" s="26"/>
      <c r="K7" s="75" t="str">
        <f>IFERROR(_xlfn.XLOOKUP(D7,補助単価!$B$4:$B$28,補助単価!$G$4:$G$28),"")</f>
        <v/>
      </c>
      <c r="L7" s="84" t="str" cm="1">
        <f t="array" ref="L7">IF(SUMPRODUCT((E7:J7&lt;&gt;"")/COUNTIF(E7:J7,E7:J7&amp;""))=0,"",SUMPRODUCT((E7:J7&lt;&gt;"")/COUNTIF(E7:J7,E7:J7&amp;"")))</f>
        <v/>
      </c>
      <c r="M7" s="76" t="str">
        <f t="shared" si="4"/>
        <v/>
      </c>
      <c r="N7" s="107"/>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3" t="str">
        <f t="shared" si="11"/>
        <v>〇</v>
      </c>
      <c r="X7" s="65">
        <f>IFERROR(_xlfn.XLOOKUP(D7,補助単価!$C$30:$C$53,補助単価!$D$30:$D$53),0)</f>
        <v>0</v>
      </c>
      <c r="Y7" s="74" t="str">
        <f t="shared" si="12"/>
        <v/>
      </c>
      <c r="Z7" s="87" t="s">
        <v>127</v>
      </c>
      <c r="AA7" s="88">
        <f>SUM(M:M)</f>
        <v>16000</v>
      </c>
      <c r="AB7" s="89" t="str">
        <f>IFERROR("○","×")</f>
        <v>○</v>
      </c>
    </row>
    <row r="8" spans="1:28" ht="25" customHeight="1">
      <c r="A8" s="70" t="str">
        <f t="shared" si="3"/>
        <v/>
      </c>
      <c r="B8" s="25"/>
      <c r="C8" s="24"/>
      <c r="D8" s="24"/>
      <c r="E8" s="26"/>
      <c r="F8" s="26"/>
      <c r="G8" s="26"/>
      <c r="H8" s="26"/>
      <c r="I8" s="26"/>
      <c r="J8" s="26"/>
      <c r="K8" s="75" t="str">
        <f>IFERROR(_xlfn.XLOOKUP(D8,補助単価!$B$4:$B$28,補助単価!$G$4:$G$28),"")</f>
        <v/>
      </c>
      <c r="L8" s="84" t="str" cm="1">
        <f t="array" ref="L8">IF(SUMPRODUCT((E8:J8&lt;&gt;"")/COUNTIF(E8:J8,E8:J8&amp;""))=0,"",SUMPRODUCT((E8:J8&lt;&gt;"")/COUNTIF(E8:J8,E8:J8&amp;"")))</f>
        <v/>
      </c>
      <c r="M8" s="76" t="str">
        <f t="shared" si="4"/>
        <v/>
      </c>
      <c r="N8" s="107"/>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3" t="str">
        <f t="shared" si="11"/>
        <v>〇</v>
      </c>
      <c r="X8" s="65">
        <f>IFERROR(_xlfn.XLOOKUP(D8,補助単価!$C$30:$C$53,補助単価!$D$30:$D$53),0)</f>
        <v>0</v>
      </c>
      <c r="Y8" s="74" t="str">
        <f t="shared" si="12"/>
        <v/>
      </c>
      <c r="Z8" s="87" t="s">
        <v>135</v>
      </c>
      <c r="AA8" s="87">
        <f>COUNTIF(P:P,"FALSE")</f>
        <v>0</v>
      </c>
      <c r="AB8" s="89" t="str">
        <f>IF(AA8&gt;0,"×","○")</f>
        <v>○</v>
      </c>
    </row>
    <row r="9" spans="1:28" ht="25" customHeight="1">
      <c r="A9" s="70" t="str">
        <f t="shared" si="3"/>
        <v/>
      </c>
      <c r="B9" s="25"/>
      <c r="C9" s="24"/>
      <c r="D9" s="24"/>
      <c r="E9" s="26"/>
      <c r="F9" s="26"/>
      <c r="G9" s="26"/>
      <c r="H9" s="26"/>
      <c r="I9" s="26"/>
      <c r="J9" s="26"/>
      <c r="K9" s="75" t="str">
        <f>IFERROR(_xlfn.XLOOKUP(D9,補助単価!$B$4:$B$28,補助単価!$G$4:$G$28),"")</f>
        <v/>
      </c>
      <c r="L9" s="84" t="str" cm="1">
        <f t="array" ref="L9">IF(SUMPRODUCT((E9:J9&lt;&gt;"")/COUNTIF(E9:J9,E9:J9&amp;""))=0,"",SUMPRODUCT((E9:J9&lt;&gt;"")/COUNTIF(E9:J9,E9:J9&amp;"")))</f>
        <v/>
      </c>
      <c r="M9" s="76" t="str">
        <f t="shared" si="4"/>
        <v/>
      </c>
      <c r="N9" s="82"/>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3" t="str">
        <f t="shared" si="11"/>
        <v>〇</v>
      </c>
      <c r="X9" s="65">
        <f>IFERROR(_xlfn.XLOOKUP(D9,補助単価!$C$30:$C$53,補助単価!$D$30:$D$53),0)</f>
        <v>0</v>
      </c>
      <c r="Y9" s="74" t="str">
        <f t="shared" si="12"/>
        <v/>
      </c>
      <c r="Z9" s="87" t="s">
        <v>136</v>
      </c>
      <c r="AA9" s="87">
        <f>COUNTIF(W:W,"×")</f>
        <v>2</v>
      </c>
      <c r="AB9" s="89" t="str">
        <f>IF(AA9&gt;0,"×","○")</f>
        <v>×</v>
      </c>
    </row>
    <row r="10" spans="1:28" ht="25" customHeight="1">
      <c r="A10" s="70" t="str">
        <f t="shared" si="3"/>
        <v/>
      </c>
      <c r="B10" s="25"/>
      <c r="C10" s="24"/>
      <c r="D10" s="24"/>
      <c r="E10" s="26"/>
      <c r="F10" s="26"/>
      <c r="G10" s="26"/>
      <c r="H10" s="26"/>
      <c r="I10" s="26"/>
      <c r="J10" s="26"/>
      <c r="K10" s="75" t="str">
        <f>IFERROR(_xlfn.XLOOKUP(D10,補助単価!$B$4:$B$28,補助単価!$G$4:$G$28),"")</f>
        <v/>
      </c>
      <c r="L10" s="84" t="str" cm="1">
        <f t="array" ref="L10">IF(SUMPRODUCT((E10:J10&lt;&gt;"")/COUNTIF(E10:J10,E10:J10&amp;""))=0,"",SUMPRODUCT((E10:J10&lt;&gt;"")/COUNTIF(E10:J10,E10:J10&amp;"")))</f>
        <v/>
      </c>
      <c r="M10" s="76" t="str">
        <f t="shared" si="4"/>
        <v/>
      </c>
      <c r="N10" s="82"/>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3" t="str">
        <f t="shared" si="11"/>
        <v>〇</v>
      </c>
      <c r="X10" s="65">
        <f>IFERROR(_xlfn.XLOOKUP(D10,補助単価!$C$30:$C$53,補助単価!$D$30:$D$53),0)</f>
        <v>0</v>
      </c>
      <c r="Y10" s="74" t="str">
        <f t="shared" si="12"/>
        <v/>
      </c>
      <c r="Z10" s="87" t="s">
        <v>138</v>
      </c>
      <c r="AA10" s="87">
        <f>COUNTIF(Y:Y,"×")</f>
        <v>0</v>
      </c>
      <c r="AB10" s="89" t="str">
        <f>IF(AA10&gt;0,"×","○")</f>
        <v>○</v>
      </c>
    </row>
    <row r="11" spans="1:28" ht="25" customHeight="1">
      <c r="A11" s="70" t="str">
        <f t="shared" si="3"/>
        <v/>
      </c>
      <c r="B11" s="25"/>
      <c r="C11" s="24"/>
      <c r="D11" s="24"/>
      <c r="E11" s="26"/>
      <c r="F11" s="26"/>
      <c r="G11" s="26"/>
      <c r="H11" s="26"/>
      <c r="I11" s="26"/>
      <c r="J11" s="26"/>
      <c r="K11" s="75" t="str">
        <f>IFERROR(_xlfn.XLOOKUP(D11,補助単価!$B$4:$B$28,補助単価!$G$4:$G$28),"")</f>
        <v/>
      </c>
      <c r="L11" s="84" t="str" cm="1">
        <f t="array" ref="L11">IF(SUMPRODUCT((E11:J11&lt;&gt;"")/COUNTIF(E11:J11,E11:J11&amp;""))=0,"",SUMPRODUCT((E11:J11&lt;&gt;"")/COUNTIF(E11:J11,E11:J11&amp;"")))</f>
        <v/>
      </c>
      <c r="M11" s="76" t="str">
        <f t="shared" si="4"/>
        <v/>
      </c>
      <c r="N11" s="82"/>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3" t="str">
        <f t="shared" si="11"/>
        <v>〇</v>
      </c>
      <c r="X11" s="65">
        <f>IFERROR(_xlfn.XLOOKUP(D11,補助単価!$C$30:$C$53,補助単価!$D$30:$D$53),0)</f>
        <v>0</v>
      </c>
      <c r="Y11" s="74" t="str">
        <f t="shared" si="12"/>
        <v/>
      </c>
      <c r="Z11" s="91" t="s">
        <v>137</v>
      </c>
      <c r="AA11" s="89" t="str">
        <f>IF(AND(COUNTA(B:B)-1=COUNTA(C:C),COUNTA(B:B)-1=COUNTA(D:D)),"無","有")</f>
        <v>無</v>
      </c>
      <c r="AB11" s="89" t="str">
        <f>IF(AA11="無","○","×")</f>
        <v>○</v>
      </c>
    </row>
    <row r="12" spans="1:28" ht="25" customHeight="1">
      <c r="A12" s="70" t="str">
        <f t="shared" si="3"/>
        <v/>
      </c>
      <c r="B12" s="25"/>
      <c r="C12" s="24"/>
      <c r="D12" s="24"/>
      <c r="E12" s="26"/>
      <c r="F12" s="26"/>
      <c r="G12" s="26"/>
      <c r="H12" s="26"/>
      <c r="I12" s="26"/>
      <c r="J12" s="26"/>
      <c r="K12" s="75" t="str">
        <f>IFERROR(_xlfn.XLOOKUP(D12,補助単価!$B$4:$B$28,補助単価!$G$4:$G$28),"")</f>
        <v/>
      </c>
      <c r="L12" s="84" t="str" cm="1">
        <f t="array" ref="L12">IF(SUMPRODUCT((E12:J12&lt;&gt;"")/COUNTIF(E12:J12,E12:J12&amp;""))=0,"",SUMPRODUCT((E12:J12&lt;&gt;"")/COUNTIF(E12:J12,E12:J12&amp;"")))</f>
        <v/>
      </c>
      <c r="M12" s="76" t="str">
        <f t="shared" si="4"/>
        <v/>
      </c>
      <c r="N12" s="82"/>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3" t="str">
        <f t="shared" si="11"/>
        <v>〇</v>
      </c>
      <c r="X12" s="65">
        <f>IFERROR(_xlfn.XLOOKUP(D12,補助単価!$C$30:$C$53,補助単価!$D$30:$D$53),0)</f>
        <v>0</v>
      </c>
      <c r="Y12" s="74" t="str">
        <f t="shared" si="12"/>
        <v/>
      </c>
      <c r="Z12" s="91" t="s">
        <v>166</v>
      </c>
      <c r="AA12" s="89" t="str">
        <f>IF(AND(COUNTIF(D:D,"")=COUNTIF(K:K,"")),"無","有")</f>
        <v>無</v>
      </c>
      <c r="AB12" s="89" t="str">
        <f>IF(AA12="無","○","×")</f>
        <v>○</v>
      </c>
    </row>
    <row r="13" spans="1:28" ht="25" customHeight="1">
      <c r="A13" s="70" t="str">
        <f t="shared" si="3"/>
        <v/>
      </c>
      <c r="B13" s="25"/>
      <c r="C13" s="24"/>
      <c r="D13" s="24"/>
      <c r="E13" s="26"/>
      <c r="F13" s="26"/>
      <c r="G13" s="26"/>
      <c r="H13" s="26"/>
      <c r="I13" s="26"/>
      <c r="J13" s="26"/>
      <c r="K13" s="75" t="str">
        <f>IFERROR(_xlfn.XLOOKUP(D13,補助単価!$B$4:$B$28,補助単価!$G$4:$G$28),"")</f>
        <v/>
      </c>
      <c r="L13" s="84" t="str" cm="1">
        <f t="array" ref="L13">IF(SUMPRODUCT((E13:J13&lt;&gt;"")/COUNTIF(E13:J13,E13:J13&amp;""))=0,"",SUMPRODUCT((E13:J13&lt;&gt;"")/COUNTIF(E13:J13,E13:J13&amp;"")))</f>
        <v/>
      </c>
      <c r="M13" s="76" t="str">
        <f t="shared" si="4"/>
        <v/>
      </c>
      <c r="N13" s="82"/>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3" t="str">
        <f t="shared" si="11"/>
        <v>〇</v>
      </c>
      <c r="X13" s="65">
        <f>IFERROR(_xlfn.XLOOKUP(D13,補助単価!$C$30:$C$53,補助単価!$D$30:$D$53),0)</f>
        <v>0</v>
      </c>
      <c r="Y13" s="74" t="str">
        <f t="shared" si="12"/>
        <v/>
      </c>
      <c r="Z13" s="258" t="s">
        <v>167</v>
      </c>
      <c r="AA13" s="259"/>
      <c r="AB13" s="89" t="str">
        <f>IF(COUNTIF(AB6:AB12,"×")&gt;0,"×","○")</f>
        <v>×</v>
      </c>
    </row>
    <row r="14" spans="1:28" ht="25" customHeight="1">
      <c r="A14" s="70" t="str">
        <f t="shared" si="3"/>
        <v/>
      </c>
      <c r="B14" s="25"/>
      <c r="C14" s="24"/>
      <c r="D14" s="24"/>
      <c r="E14" s="26"/>
      <c r="F14" s="26"/>
      <c r="G14" s="26"/>
      <c r="H14" s="26"/>
      <c r="I14" s="26"/>
      <c r="J14" s="26"/>
      <c r="K14" s="75" t="str">
        <f>IFERROR(_xlfn.XLOOKUP(D14,補助単価!$B$4:$B$28,補助単価!$G$4:$G$28),"")</f>
        <v/>
      </c>
      <c r="L14" s="84" t="str" cm="1">
        <f t="array" ref="L14">IF(SUMPRODUCT((E14:J14&lt;&gt;"")/COUNTIF(E14:J14,E14:J14&amp;""))=0,"",SUMPRODUCT((E14:J14&lt;&gt;"")/COUNTIF(E14:J14,E14:J14&amp;"")))</f>
        <v/>
      </c>
      <c r="M14" s="76" t="str">
        <f t="shared" si="4"/>
        <v/>
      </c>
      <c r="N14" s="82"/>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3" t="str">
        <f t="shared" si="11"/>
        <v>〇</v>
      </c>
      <c r="X14" s="65">
        <f>IFERROR(_xlfn.XLOOKUP(D14,補助単価!$C$30:$C$53,補助単価!$D$30:$D$53),0)</f>
        <v>0</v>
      </c>
      <c r="Y14" s="74" t="str">
        <f t="shared" si="12"/>
        <v/>
      </c>
    </row>
    <row r="15" spans="1:28" ht="25" customHeight="1">
      <c r="A15" s="70" t="str">
        <f t="shared" si="3"/>
        <v/>
      </c>
      <c r="B15" s="25"/>
      <c r="C15" s="24"/>
      <c r="D15" s="24"/>
      <c r="E15" s="26"/>
      <c r="F15" s="26"/>
      <c r="G15" s="26"/>
      <c r="H15" s="26"/>
      <c r="I15" s="26"/>
      <c r="J15" s="26"/>
      <c r="K15" s="75" t="str">
        <f>IFERROR(_xlfn.XLOOKUP(D15,補助単価!$B$4:$B$28,補助単価!$G$4:$G$28),"")</f>
        <v/>
      </c>
      <c r="L15" s="84" t="str" cm="1">
        <f t="array" ref="L15">IF(SUMPRODUCT((E15:J15&lt;&gt;"")/COUNTIF(E15:J15,E15:J15&amp;""))=0,"",SUMPRODUCT((E15:J15&lt;&gt;"")/COUNTIF(E15:J15,E15:J15&amp;"")))</f>
        <v/>
      </c>
      <c r="M15" s="76" t="str">
        <f t="shared" si="4"/>
        <v/>
      </c>
      <c r="N15" s="82"/>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3" t="str">
        <f t="shared" si="11"/>
        <v>〇</v>
      </c>
      <c r="X15" s="65">
        <f>IFERROR(_xlfn.XLOOKUP(D15,補助単価!$C$30:$C$53,補助単価!$D$30:$D$53),0)</f>
        <v>0</v>
      </c>
      <c r="Y15" s="74" t="str">
        <f t="shared" si="12"/>
        <v/>
      </c>
    </row>
    <row r="16" spans="1:28" ht="25" customHeight="1">
      <c r="A16" s="70" t="str">
        <f t="shared" si="3"/>
        <v/>
      </c>
      <c r="B16" s="25"/>
      <c r="C16" s="24"/>
      <c r="D16" s="24"/>
      <c r="E16" s="26"/>
      <c r="F16" s="26"/>
      <c r="G16" s="26"/>
      <c r="H16" s="26"/>
      <c r="I16" s="26"/>
      <c r="J16" s="26"/>
      <c r="K16" s="75" t="str">
        <f>IFERROR(_xlfn.XLOOKUP(D16,補助単価!$B$4:$B$28,補助単価!$G$4:$G$28),"")</f>
        <v/>
      </c>
      <c r="L16" s="84" t="str" cm="1">
        <f t="array" ref="L16">IF(SUMPRODUCT((E16:J16&lt;&gt;"")/COUNTIF(E16:J16,E16:J16&amp;""))=0,"",SUMPRODUCT((E16:J16&lt;&gt;"")/COUNTIF(E16:J16,E16:J16&amp;"")))</f>
        <v/>
      </c>
      <c r="M16" s="76" t="str">
        <f t="shared" si="4"/>
        <v/>
      </c>
      <c r="N16" s="82"/>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3" t="str">
        <f t="shared" si="11"/>
        <v>〇</v>
      </c>
      <c r="X16" s="65">
        <f>IFERROR(_xlfn.XLOOKUP(D16,補助単価!$C$30:$C$53,補助単価!$D$30:$D$53),0)</f>
        <v>0</v>
      </c>
      <c r="Y16" s="74" t="str">
        <f t="shared" si="12"/>
        <v/>
      </c>
    </row>
    <row r="17" spans="1:25" ht="25" customHeight="1">
      <c r="A17" s="70" t="str">
        <f t="shared" si="3"/>
        <v/>
      </c>
      <c r="B17" s="25"/>
      <c r="C17" s="24"/>
      <c r="D17" s="24"/>
      <c r="E17" s="26"/>
      <c r="F17" s="26"/>
      <c r="G17" s="26"/>
      <c r="H17" s="26"/>
      <c r="I17" s="26"/>
      <c r="J17" s="26"/>
      <c r="K17" s="75" t="str">
        <f>IFERROR(_xlfn.XLOOKUP(D17,補助単価!$B$4:$B$28,補助単価!$G$4:$G$28),"")</f>
        <v/>
      </c>
      <c r="L17" s="84" t="str" cm="1">
        <f t="array" ref="L17">IF(SUMPRODUCT((E17:J17&lt;&gt;"")/COUNTIF(E17:J17,E17:J17&amp;""))=0,"",SUMPRODUCT((E17:J17&lt;&gt;"")/COUNTIF(E17:J17,E17:J17&amp;"")))</f>
        <v/>
      </c>
      <c r="M17" s="76" t="str">
        <f t="shared" si="4"/>
        <v/>
      </c>
      <c r="N17" s="82"/>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3" t="str">
        <f t="shared" si="11"/>
        <v>〇</v>
      </c>
      <c r="X17" s="65">
        <f>IFERROR(_xlfn.XLOOKUP(D17,補助単価!$C$30:$C$53,補助単価!$D$30:$D$53),0)</f>
        <v>0</v>
      </c>
      <c r="Y17" s="74" t="str">
        <f t="shared" si="12"/>
        <v/>
      </c>
    </row>
    <row r="18" spans="1:25" ht="25" customHeight="1">
      <c r="A18" s="70" t="str">
        <f t="shared" si="3"/>
        <v/>
      </c>
      <c r="B18" s="25"/>
      <c r="C18" s="24"/>
      <c r="D18" s="24"/>
      <c r="E18" s="26"/>
      <c r="F18" s="26"/>
      <c r="G18" s="26"/>
      <c r="H18" s="26"/>
      <c r="I18" s="26"/>
      <c r="J18" s="26"/>
      <c r="K18" s="75" t="str">
        <f>IFERROR(_xlfn.XLOOKUP(D18,補助単価!$B$4:$B$28,補助単価!$G$4:$G$28),"")</f>
        <v/>
      </c>
      <c r="L18" s="84" t="str" cm="1">
        <f t="array" ref="L18">IF(SUMPRODUCT((E18:J18&lt;&gt;"")/COUNTIF(E18:J18,E18:J18&amp;""))=0,"",SUMPRODUCT((E18:J18&lt;&gt;"")/COUNTIF(E18:J18,E18:J18&amp;"")))</f>
        <v/>
      </c>
      <c r="M18" s="76" t="str">
        <f t="shared" si="4"/>
        <v/>
      </c>
      <c r="N18" s="82"/>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3" t="str">
        <f t="shared" si="11"/>
        <v>〇</v>
      </c>
      <c r="X18" s="65">
        <f>IFERROR(_xlfn.XLOOKUP(D18,補助単価!$C$30:$C$53,補助単価!$D$30:$D$53),0)</f>
        <v>0</v>
      </c>
      <c r="Y18" s="74" t="str">
        <f t="shared" si="12"/>
        <v/>
      </c>
    </row>
    <row r="19" spans="1:25" ht="25" customHeight="1">
      <c r="A19" s="70" t="str">
        <f t="shared" si="3"/>
        <v/>
      </c>
      <c r="B19" s="25"/>
      <c r="C19" s="24"/>
      <c r="D19" s="24"/>
      <c r="E19" s="26"/>
      <c r="F19" s="26"/>
      <c r="G19" s="26"/>
      <c r="H19" s="26"/>
      <c r="I19" s="26"/>
      <c r="J19" s="26"/>
      <c r="K19" s="75" t="str">
        <f>IFERROR(_xlfn.XLOOKUP(D19,補助単価!$B$4:$B$28,補助単価!$G$4:$G$28),"")</f>
        <v/>
      </c>
      <c r="L19" s="84" t="str" cm="1">
        <f t="array" ref="L19">IF(SUMPRODUCT((E19:J19&lt;&gt;"")/COUNTIF(E19:J19,E19:J19&amp;""))=0,"",SUMPRODUCT((E19:J19&lt;&gt;"")/COUNTIF(E19:J19,E19:J19&amp;"")))</f>
        <v/>
      </c>
      <c r="M19" s="76" t="str">
        <f t="shared" si="4"/>
        <v/>
      </c>
      <c r="N19" s="82"/>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3" t="str">
        <f t="shared" si="11"/>
        <v>〇</v>
      </c>
      <c r="X19" s="65">
        <f>IFERROR(_xlfn.XLOOKUP(D19,補助単価!$C$30:$C$53,補助単価!$D$30:$D$53),0)</f>
        <v>0</v>
      </c>
      <c r="Y19" s="74" t="str">
        <f t="shared" si="12"/>
        <v/>
      </c>
    </row>
    <row r="20" spans="1:25" ht="25" customHeight="1">
      <c r="A20" s="70" t="str">
        <f t="shared" si="3"/>
        <v/>
      </c>
      <c r="B20" s="25"/>
      <c r="C20" s="24"/>
      <c r="D20" s="24"/>
      <c r="E20" s="26"/>
      <c r="F20" s="26"/>
      <c r="G20" s="26"/>
      <c r="H20" s="26"/>
      <c r="I20" s="26"/>
      <c r="J20" s="26"/>
      <c r="K20" s="75" t="str">
        <f>IFERROR(_xlfn.XLOOKUP(D20,補助単価!$B$4:$B$28,補助単価!$G$4:$G$28),"")</f>
        <v/>
      </c>
      <c r="L20" s="84" t="str" cm="1">
        <f t="array" ref="L20">IF(SUMPRODUCT((E20:J20&lt;&gt;"")/COUNTIF(E20:J20,E20:J20&amp;""))=0,"",SUMPRODUCT((E20:J20&lt;&gt;"")/COUNTIF(E20:J20,E20:J20&amp;"")))</f>
        <v/>
      </c>
      <c r="M20" s="76" t="str">
        <f t="shared" si="4"/>
        <v/>
      </c>
      <c r="N20" s="82"/>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3" t="str">
        <f t="shared" si="11"/>
        <v>〇</v>
      </c>
      <c r="X20" s="65">
        <f>IFERROR(_xlfn.XLOOKUP(D20,補助単価!$C$30:$C$53,補助単価!$D$30:$D$53),0)</f>
        <v>0</v>
      </c>
      <c r="Y20" s="74" t="str">
        <f t="shared" si="12"/>
        <v/>
      </c>
    </row>
    <row r="21" spans="1:25" ht="25" customHeight="1">
      <c r="A21" s="70" t="str">
        <f t="shared" si="3"/>
        <v/>
      </c>
      <c r="B21" s="25"/>
      <c r="C21" s="24"/>
      <c r="D21" s="24"/>
      <c r="E21" s="26"/>
      <c r="F21" s="26"/>
      <c r="G21" s="26"/>
      <c r="H21" s="26"/>
      <c r="I21" s="26"/>
      <c r="J21" s="26"/>
      <c r="K21" s="75" t="str">
        <f>IFERROR(_xlfn.XLOOKUP(D21,補助単価!$B$4:$B$28,補助単価!$G$4:$G$28),"")</f>
        <v/>
      </c>
      <c r="L21" s="84" t="str" cm="1">
        <f t="array" ref="L21">IF(SUMPRODUCT((E21:J21&lt;&gt;"")/COUNTIF(E21:J21,E21:J21&amp;""))=0,"",SUMPRODUCT((E21:J21&lt;&gt;"")/COUNTIF(E21:J21,E21:J21&amp;"")))</f>
        <v/>
      </c>
      <c r="M21" s="76" t="str">
        <f t="shared" si="4"/>
        <v/>
      </c>
      <c r="N21" s="82"/>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3" t="str">
        <f t="shared" si="11"/>
        <v>〇</v>
      </c>
      <c r="X21" s="65">
        <f>IFERROR(_xlfn.XLOOKUP(D21,補助単価!$C$30:$C$53,補助単価!$D$30:$D$53),0)</f>
        <v>0</v>
      </c>
      <c r="Y21" s="74" t="str">
        <f t="shared" si="12"/>
        <v/>
      </c>
    </row>
    <row r="22" spans="1:25" ht="25" customHeight="1">
      <c r="A22" s="70" t="str">
        <f t="shared" si="3"/>
        <v/>
      </c>
      <c r="B22" s="25"/>
      <c r="C22" s="24"/>
      <c r="D22" s="24"/>
      <c r="E22" s="26"/>
      <c r="F22" s="26"/>
      <c r="G22" s="26"/>
      <c r="H22" s="26"/>
      <c r="I22" s="26"/>
      <c r="J22" s="26"/>
      <c r="K22" s="75" t="str">
        <f>IFERROR(_xlfn.XLOOKUP(D22,補助単価!$B$4:$B$28,補助単価!$G$4:$G$28),"")</f>
        <v/>
      </c>
      <c r="L22" s="84" t="str" cm="1">
        <f t="array" ref="L22">IF(SUMPRODUCT((E22:J22&lt;&gt;"")/COUNTIF(E22:J22,E22:J22&amp;""))=0,"",SUMPRODUCT((E22:J22&lt;&gt;"")/COUNTIF(E22:J22,E22:J22&amp;"")))</f>
        <v/>
      </c>
      <c r="M22" s="76" t="str">
        <f t="shared" si="4"/>
        <v/>
      </c>
      <c r="N22" s="82"/>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3" t="str">
        <f t="shared" si="11"/>
        <v>〇</v>
      </c>
      <c r="X22" s="65">
        <f>IFERROR(_xlfn.XLOOKUP(D22,補助単価!$C$30:$C$53,補助単価!$D$30:$D$53),0)</f>
        <v>0</v>
      </c>
      <c r="Y22" s="74" t="str">
        <f t="shared" si="12"/>
        <v/>
      </c>
    </row>
    <row r="23" spans="1:25" ht="25" customHeight="1">
      <c r="A23" s="70" t="str">
        <f t="shared" si="3"/>
        <v/>
      </c>
      <c r="B23" s="25"/>
      <c r="C23" s="24"/>
      <c r="D23" s="24"/>
      <c r="E23" s="26"/>
      <c r="F23" s="26"/>
      <c r="G23" s="26"/>
      <c r="H23" s="26"/>
      <c r="I23" s="26"/>
      <c r="J23" s="26"/>
      <c r="K23" s="75" t="str">
        <f>IFERROR(_xlfn.XLOOKUP(D23,補助単価!$B$4:$B$28,補助単価!$G$4:$G$28),"")</f>
        <v/>
      </c>
      <c r="L23" s="84" t="str" cm="1">
        <f t="array" ref="L23">IF(SUMPRODUCT((E23:J23&lt;&gt;"")/COUNTIF(E23:J23,E23:J23&amp;""))=0,"",SUMPRODUCT((E23:J23&lt;&gt;"")/COUNTIF(E23:J23,E23:J23&amp;"")))</f>
        <v/>
      </c>
      <c r="M23" s="76" t="str">
        <f t="shared" si="4"/>
        <v/>
      </c>
      <c r="N23" s="82"/>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3" t="str">
        <f t="shared" si="11"/>
        <v>〇</v>
      </c>
      <c r="X23" s="65">
        <f>IFERROR(_xlfn.XLOOKUP(D23,補助単価!$C$30:$C$53,補助単価!$D$30:$D$53),0)</f>
        <v>0</v>
      </c>
      <c r="Y23" s="74" t="str">
        <f t="shared" si="12"/>
        <v/>
      </c>
    </row>
    <row r="24" spans="1:25" ht="25" customHeight="1">
      <c r="A24" s="70" t="str">
        <f t="shared" si="3"/>
        <v/>
      </c>
      <c r="B24" s="25"/>
      <c r="C24" s="24"/>
      <c r="D24" s="24"/>
      <c r="E24" s="26"/>
      <c r="F24" s="26"/>
      <c r="G24" s="26"/>
      <c r="H24" s="26"/>
      <c r="I24" s="26"/>
      <c r="J24" s="26"/>
      <c r="K24" s="75" t="str">
        <f>IFERROR(_xlfn.XLOOKUP(D24,補助単価!$B$4:$B$28,補助単価!$G$4:$G$28),"")</f>
        <v/>
      </c>
      <c r="L24" s="84" t="str" cm="1">
        <f t="array" ref="L24">IF(SUMPRODUCT((E24:J24&lt;&gt;"")/COUNTIF(E24:J24,E24:J24&amp;""))=0,"",SUMPRODUCT((E24:J24&lt;&gt;"")/COUNTIF(E24:J24,E24:J24&amp;"")))</f>
        <v/>
      </c>
      <c r="M24" s="76" t="str">
        <f t="shared" si="4"/>
        <v/>
      </c>
      <c r="N24" s="82"/>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3" t="str">
        <f t="shared" si="11"/>
        <v>〇</v>
      </c>
      <c r="X24" s="65">
        <f>IFERROR(_xlfn.XLOOKUP(D24,補助単価!$C$30:$C$53,補助単価!$D$30:$D$53),0)</f>
        <v>0</v>
      </c>
      <c r="Y24" s="74" t="str">
        <f t="shared" si="12"/>
        <v/>
      </c>
    </row>
    <row r="25" spans="1:25" ht="25" customHeight="1">
      <c r="A25" s="70" t="str">
        <f t="shared" si="3"/>
        <v/>
      </c>
      <c r="B25" s="25"/>
      <c r="C25" s="24"/>
      <c r="D25" s="24"/>
      <c r="E25" s="26"/>
      <c r="F25" s="26"/>
      <c r="G25" s="26"/>
      <c r="H25" s="26"/>
      <c r="I25" s="26"/>
      <c r="J25" s="26"/>
      <c r="K25" s="75" t="str">
        <f>IFERROR(_xlfn.XLOOKUP(D25,補助単価!$B$4:$B$28,補助単価!$G$4:$G$28),"")</f>
        <v/>
      </c>
      <c r="L25" s="84" t="str" cm="1">
        <f t="array" ref="L25">IF(SUMPRODUCT((E25:J25&lt;&gt;"")/COUNTIF(E25:J25,E25:J25&amp;""))=0,"",SUMPRODUCT((E25:J25&lt;&gt;"")/COUNTIF(E25:J25,E25:J25&amp;"")))</f>
        <v/>
      </c>
      <c r="M25" s="76" t="str">
        <f t="shared" si="4"/>
        <v/>
      </c>
      <c r="N25" s="82"/>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3" t="str">
        <f t="shared" si="11"/>
        <v>〇</v>
      </c>
      <c r="X25" s="65">
        <f>IFERROR(_xlfn.XLOOKUP(D25,補助単価!$C$30:$C$53,補助単価!$D$30:$D$53),0)</f>
        <v>0</v>
      </c>
      <c r="Y25" s="74" t="str">
        <f t="shared" si="12"/>
        <v/>
      </c>
    </row>
    <row r="26" spans="1:25" ht="25" customHeight="1">
      <c r="A26" s="70" t="str">
        <f t="shared" si="3"/>
        <v/>
      </c>
      <c r="B26" s="25"/>
      <c r="C26" s="24"/>
      <c r="D26" s="24"/>
      <c r="E26" s="26"/>
      <c r="F26" s="26"/>
      <c r="G26" s="26"/>
      <c r="H26" s="26"/>
      <c r="I26" s="26"/>
      <c r="J26" s="26"/>
      <c r="K26" s="75" t="str">
        <f>IFERROR(_xlfn.XLOOKUP(D26,補助単価!$B$4:$B$28,補助単価!$G$4:$G$28),"")</f>
        <v/>
      </c>
      <c r="L26" s="84" t="str" cm="1">
        <f t="array" ref="L26">IF(SUMPRODUCT((E26:J26&lt;&gt;"")/COUNTIF(E26:J26,E26:J26&amp;""))=0,"",SUMPRODUCT((E26:J26&lt;&gt;"")/COUNTIF(E26:J26,E26:J26&amp;"")))</f>
        <v/>
      </c>
      <c r="M26" s="76" t="str">
        <f t="shared" si="4"/>
        <v/>
      </c>
      <c r="N26" s="82"/>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3" t="str">
        <f t="shared" si="11"/>
        <v>〇</v>
      </c>
      <c r="X26" s="65">
        <f>IFERROR(_xlfn.XLOOKUP(D26,補助単価!$C$30:$C$53,補助単価!$D$30:$D$53),0)</f>
        <v>0</v>
      </c>
      <c r="Y26" s="74" t="str">
        <f t="shared" si="12"/>
        <v/>
      </c>
    </row>
    <row r="27" spans="1:25" ht="25" customHeight="1">
      <c r="A27" s="70" t="str">
        <f t="shared" si="3"/>
        <v/>
      </c>
      <c r="B27" s="25"/>
      <c r="C27" s="24"/>
      <c r="D27" s="24"/>
      <c r="E27" s="26"/>
      <c r="F27" s="26"/>
      <c r="G27" s="26"/>
      <c r="H27" s="26"/>
      <c r="I27" s="26"/>
      <c r="J27" s="26"/>
      <c r="K27" s="75" t="str">
        <f>IFERROR(_xlfn.XLOOKUP(D27,補助単価!$B$4:$B$28,補助単価!$G$4:$G$28),"")</f>
        <v/>
      </c>
      <c r="L27" s="84" t="str" cm="1">
        <f t="array" ref="L27">IF(SUMPRODUCT((E27:J27&lt;&gt;"")/COUNTIF(E27:J27,E27:J27&amp;""))=0,"",SUMPRODUCT((E27:J27&lt;&gt;"")/COUNTIF(E27:J27,E27:J27&amp;"")))</f>
        <v/>
      </c>
      <c r="M27" s="76" t="str">
        <f t="shared" si="4"/>
        <v/>
      </c>
      <c r="N27" s="82"/>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3" t="str">
        <f t="shared" si="11"/>
        <v>〇</v>
      </c>
      <c r="X27" s="65">
        <f>IFERROR(_xlfn.XLOOKUP(D27,補助単価!$C$30:$C$53,補助単価!$D$30:$D$53),0)</f>
        <v>0</v>
      </c>
      <c r="Y27" s="74" t="str">
        <f t="shared" si="12"/>
        <v/>
      </c>
    </row>
    <row r="28" spans="1:25" ht="25" customHeight="1">
      <c r="A28" s="70" t="str">
        <f t="shared" si="3"/>
        <v/>
      </c>
      <c r="B28" s="25"/>
      <c r="C28" s="24"/>
      <c r="D28" s="24"/>
      <c r="E28" s="26"/>
      <c r="F28" s="26"/>
      <c r="G28" s="26"/>
      <c r="H28" s="26"/>
      <c r="I28" s="26"/>
      <c r="J28" s="26"/>
      <c r="K28" s="75" t="str">
        <f>IFERROR(_xlfn.XLOOKUP(D28,補助単価!$B$4:$B$28,補助単価!$G$4:$G$28),"")</f>
        <v/>
      </c>
      <c r="L28" s="84" t="str" cm="1">
        <f t="array" ref="L28">IF(SUMPRODUCT((E28:J28&lt;&gt;"")/COUNTIF(E28:J28,E28:J28&amp;""))=0,"",SUMPRODUCT((E28:J28&lt;&gt;"")/COUNTIF(E28:J28,E28:J28&amp;"")))</f>
        <v/>
      </c>
      <c r="M28" s="76" t="str">
        <f t="shared" si="4"/>
        <v/>
      </c>
      <c r="N28" s="82"/>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3" t="str">
        <f t="shared" si="11"/>
        <v>〇</v>
      </c>
      <c r="X28" s="65">
        <f>IFERROR(_xlfn.XLOOKUP(D28,補助単価!$C$30:$C$53,補助単価!$D$30:$D$53),0)</f>
        <v>0</v>
      </c>
      <c r="Y28" s="74" t="str">
        <f t="shared" si="12"/>
        <v/>
      </c>
    </row>
    <row r="29" spans="1:25" ht="25" customHeight="1">
      <c r="A29" s="70" t="str">
        <f t="shared" si="3"/>
        <v/>
      </c>
      <c r="B29" s="25"/>
      <c r="C29" s="24"/>
      <c r="D29" s="24"/>
      <c r="E29" s="26"/>
      <c r="F29" s="26"/>
      <c r="G29" s="26"/>
      <c r="H29" s="26"/>
      <c r="I29" s="26"/>
      <c r="J29" s="26"/>
      <c r="K29" s="75" t="str">
        <f>IFERROR(_xlfn.XLOOKUP(D29,補助単価!$B$4:$B$28,補助単価!$G$4:$G$28),"")</f>
        <v/>
      </c>
      <c r="L29" s="84" t="str" cm="1">
        <f t="array" ref="L29">IF(SUMPRODUCT((E29:J29&lt;&gt;"")/COUNTIF(E29:J29,E29:J29&amp;""))=0,"",SUMPRODUCT((E29:J29&lt;&gt;"")/COUNTIF(E29:J29,E29:J29&amp;"")))</f>
        <v/>
      </c>
      <c r="M29" s="76" t="str">
        <f t="shared" si="4"/>
        <v/>
      </c>
      <c r="N29" s="82"/>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3" t="str">
        <f t="shared" si="11"/>
        <v>〇</v>
      </c>
      <c r="X29" s="65">
        <f>IFERROR(_xlfn.XLOOKUP(D29,補助単価!$C$30:$C$53,補助単価!$D$30:$D$53),0)</f>
        <v>0</v>
      </c>
      <c r="Y29" s="74" t="str">
        <f t="shared" si="12"/>
        <v/>
      </c>
    </row>
    <row r="30" spans="1:25" ht="25" customHeight="1">
      <c r="A30" s="70" t="str">
        <f t="shared" si="3"/>
        <v/>
      </c>
      <c r="B30" s="25"/>
      <c r="C30" s="24"/>
      <c r="D30" s="24"/>
      <c r="E30" s="26"/>
      <c r="F30" s="26"/>
      <c r="G30" s="26"/>
      <c r="H30" s="26"/>
      <c r="I30" s="26"/>
      <c r="J30" s="26"/>
      <c r="K30" s="75" t="str">
        <f>IFERROR(_xlfn.XLOOKUP(D30,補助単価!$B$4:$B$28,補助単価!$G$4:$G$28),"")</f>
        <v/>
      </c>
      <c r="L30" s="84" t="str" cm="1">
        <f t="array" ref="L30">IF(SUMPRODUCT((E30:J30&lt;&gt;"")/COUNTIF(E30:J30,E30:J30&amp;""))=0,"",SUMPRODUCT((E30:J30&lt;&gt;"")/COUNTIF(E30:J30,E30:J30&amp;"")))</f>
        <v/>
      </c>
      <c r="M30" s="76" t="str">
        <f t="shared" si="4"/>
        <v/>
      </c>
      <c r="N30" s="82"/>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3" t="str">
        <f t="shared" si="11"/>
        <v>〇</v>
      </c>
      <c r="X30" s="65">
        <f>IFERROR(_xlfn.XLOOKUP(D30,補助単価!$C$30:$C$53,補助単価!$D$30:$D$53),0)</f>
        <v>0</v>
      </c>
      <c r="Y30" s="74" t="str">
        <f t="shared" si="12"/>
        <v/>
      </c>
    </row>
    <row r="31" spans="1:25" ht="25" customHeight="1">
      <c r="A31" s="70" t="str">
        <f t="shared" si="3"/>
        <v/>
      </c>
      <c r="B31" s="25"/>
      <c r="C31" s="24"/>
      <c r="D31" s="24"/>
      <c r="E31" s="26"/>
      <c r="F31" s="26"/>
      <c r="G31" s="26"/>
      <c r="H31" s="26"/>
      <c r="I31" s="26"/>
      <c r="J31" s="26"/>
      <c r="K31" s="75" t="str">
        <f>IFERROR(_xlfn.XLOOKUP(D31,補助単価!$B$4:$B$28,補助単価!$G$4:$G$28),"")</f>
        <v/>
      </c>
      <c r="L31" s="84" t="str" cm="1">
        <f t="array" ref="L31">IF(SUMPRODUCT((E31:J31&lt;&gt;"")/COUNTIF(E31:J31,E31:J31&amp;""))=0,"",SUMPRODUCT((E31:J31&lt;&gt;"")/COUNTIF(E31:J31,E31:J31&amp;"")))</f>
        <v/>
      </c>
      <c r="M31" s="76" t="str">
        <f t="shared" si="4"/>
        <v/>
      </c>
      <c r="N31" s="82"/>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3" t="str">
        <f t="shared" si="11"/>
        <v>〇</v>
      </c>
      <c r="X31" s="65">
        <f>IFERROR(_xlfn.XLOOKUP(D31,補助単価!$C$30:$C$53,補助単価!$D$30:$D$53),0)</f>
        <v>0</v>
      </c>
      <c r="Y31" s="74" t="str">
        <f t="shared" si="12"/>
        <v/>
      </c>
    </row>
    <row r="32" spans="1:25" ht="25" customHeight="1">
      <c r="A32" s="70" t="str">
        <f t="shared" si="3"/>
        <v/>
      </c>
      <c r="B32" s="25"/>
      <c r="C32" s="24"/>
      <c r="D32" s="24"/>
      <c r="E32" s="26"/>
      <c r="F32" s="26"/>
      <c r="G32" s="26"/>
      <c r="H32" s="26"/>
      <c r="I32" s="26"/>
      <c r="J32" s="26"/>
      <c r="K32" s="75" t="str">
        <f>IFERROR(_xlfn.XLOOKUP(D32,補助単価!$B$4:$B$28,補助単価!$G$4:$G$28),"")</f>
        <v/>
      </c>
      <c r="L32" s="84" t="str" cm="1">
        <f t="array" ref="L32">IF(SUMPRODUCT((E32:J32&lt;&gt;"")/COUNTIF(E32:J32,E32:J32&amp;""))=0,"",SUMPRODUCT((E32:J32&lt;&gt;"")/COUNTIF(E32:J32,E32:J32&amp;"")))</f>
        <v/>
      </c>
      <c r="M32" s="76" t="str">
        <f t="shared" si="4"/>
        <v/>
      </c>
      <c r="N32" s="82"/>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3" t="str">
        <f t="shared" si="11"/>
        <v>〇</v>
      </c>
      <c r="X32" s="65">
        <f>IFERROR(_xlfn.XLOOKUP(D32,補助単価!$C$30:$C$53,補助単価!$D$30:$D$53),0)</f>
        <v>0</v>
      </c>
      <c r="Y32" s="74" t="str">
        <f t="shared" si="12"/>
        <v/>
      </c>
    </row>
    <row r="33" spans="1:25" ht="25" customHeight="1">
      <c r="A33" s="70" t="str">
        <f t="shared" si="3"/>
        <v/>
      </c>
      <c r="B33" s="25"/>
      <c r="C33" s="24"/>
      <c r="D33" s="24"/>
      <c r="E33" s="26"/>
      <c r="F33" s="26"/>
      <c r="G33" s="26"/>
      <c r="H33" s="26"/>
      <c r="I33" s="26"/>
      <c r="J33" s="26"/>
      <c r="K33" s="75" t="str">
        <f>IFERROR(_xlfn.XLOOKUP(D33,補助単価!$B$4:$B$28,補助単価!$G$4:$G$28),"")</f>
        <v/>
      </c>
      <c r="L33" s="84" t="str" cm="1">
        <f t="array" ref="L33">IF(SUMPRODUCT((E33:J33&lt;&gt;"")/COUNTIF(E33:J33,E33:J33&amp;""))=0,"",SUMPRODUCT((E33:J33&lt;&gt;"")/COUNTIF(E33:J33,E33:J33&amp;"")))</f>
        <v/>
      </c>
      <c r="M33" s="76" t="str">
        <f t="shared" si="4"/>
        <v/>
      </c>
      <c r="N33" s="82"/>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3" t="str">
        <f t="shared" si="11"/>
        <v>〇</v>
      </c>
      <c r="X33" s="65">
        <f>IFERROR(_xlfn.XLOOKUP(D33,補助単価!$C$30:$C$53,補助単価!$D$30:$D$53),0)</f>
        <v>0</v>
      </c>
      <c r="Y33" s="74" t="str">
        <f t="shared" si="12"/>
        <v/>
      </c>
    </row>
    <row r="34" spans="1:25" ht="25" customHeight="1">
      <c r="A34" s="70" t="str">
        <f t="shared" si="3"/>
        <v/>
      </c>
      <c r="B34" s="25"/>
      <c r="C34" s="24"/>
      <c r="D34" s="24"/>
      <c r="E34" s="26"/>
      <c r="F34" s="26"/>
      <c r="G34" s="26"/>
      <c r="H34" s="26"/>
      <c r="I34" s="26"/>
      <c r="J34" s="26"/>
      <c r="K34" s="75" t="str">
        <f>IFERROR(_xlfn.XLOOKUP(D34,補助単価!$B$4:$B$28,補助単価!$G$4:$G$28),"")</f>
        <v/>
      </c>
      <c r="L34" s="84" t="str" cm="1">
        <f t="array" ref="L34">IF(SUMPRODUCT((E34:J34&lt;&gt;"")/COUNTIF(E34:J34,E34:J34&amp;""))=0,"",SUMPRODUCT((E34:J34&lt;&gt;"")/COUNTIF(E34:J34,E34:J34&amp;"")))</f>
        <v/>
      </c>
      <c r="M34" s="76" t="str">
        <f t="shared" si="4"/>
        <v/>
      </c>
      <c r="N34" s="82"/>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3" t="str">
        <f t="shared" si="11"/>
        <v>〇</v>
      </c>
      <c r="X34" s="65">
        <f>IFERROR(_xlfn.XLOOKUP(D34,補助単価!$C$30:$C$53,補助単価!$D$30:$D$53),0)</f>
        <v>0</v>
      </c>
      <c r="Y34" s="74" t="str">
        <f t="shared" si="12"/>
        <v/>
      </c>
    </row>
    <row r="35" spans="1:25" ht="25" customHeight="1">
      <c r="A35" s="70" t="str">
        <f t="shared" si="3"/>
        <v/>
      </c>
      <c r="B35" s="25"/>
      <c r="C35" s="24"/>
      <c r="D35" s="24"/>
      <c r="E35" s="26"/>
      <c r="F35" s="26"/>
      <c r="G35" s="26"/>
      <c r="H35" s="26"/>
      <c r="I35" s="26"/>
      <c r="J35" s="26"/>
      <c r="K35" s="75" t="str">
        <f>IFERROR(_xlfn.XLOOKUP(D35,補助単価!$B$4:$B$28,補助単価!$G$4:$G$28),"")</f>
        <v/>
      </c>
      <c r="L35" s="84" t="str" cm="1">
        <f t="array" ref="L35">IF(SUMPRODUCT((E35:J35&lt;&gt;"")/COUNTIF(E35:J35,E35:J35&amp;""))=0,"",SUMPRODUCT((E35:J35&lt;&gt;"")/COUNTIF(E35:J35,E35:J35&amp;"")))</f>
        <v/>
      </c>
      <c r="M35" s="76" t="str">
        <f t="shared" si="4"/>
        <v/>
      </c>
      <c r="N35" s="82"/>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3" t="str">
        <f t="shared" si="11"/>
        <v>〇</v>
      </c>
      <c r="X35" s="65">
        <f>IFERROR(_xlfn.XLOOKUP(D35,補助単価!$C$30:$C$53,補助単価!$D$30:$D$53),0)</f>
        <v>0</v>
      </c>
      <c r="Y35" s="74" t="str">
        <f t="shared" si="12"/>
        <v/>
      </c>
    </row>
    <row r="36" spans="1:25" ht="25" customHeight="1">
      <c r="A36" s="70" t="str">
        <f t="shared" si="3"/>
        <v/>
      </c>
      <c r="B36" s="25"/>
      <c r="C36" s="24"/>
      <c r="D36" s="24"/>
      <c r="E36" s="26"/>
      <c r="F36" s="26"/>
      <c r="G36" s="26"/>
      <c r="H36" s="26"/>
      <c r="I36" s="26"/>
      <c r="J36" s="26"/>
      <c r="K36" s="75" t="str">
        <f>IFERROR(_xlfn.XLOOKUP(D36,補助単価!$B$4:$B$28,補助単価!$G$4:$G$28),"")</f>
        <v/>
      </c>
      <c r="L36" s="84" t="str" cm="1">
        <f t="array" ref="L36">IF(SUMPRODUCT((E36:J36&lt;&gt;"")/COUNTIF(E36:J36,E36:J36&amp;""))=0,"",SUMPRODUCT((E36:J36&lt;&gt;"")/COUNTIF(E36:J36,E36:J36&amp;"")))</f>
        <v/>
      </c>
      <c r="M36" s="76" t="str">
        <f t="shared" si="4"/>
        <v/>
      </c>
      <c r="N36" s="82"/>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3" t="str">
        <f t="shared" si="11"/>
        <v>〇</v>
      </c>
      <c r="X36" s="65">
        <f>IFERROR(_xlfn.XLOOKUP(D36,補助単価!$C$30:$C$53,補助単価!$D$30:$D$53),0)</f>
        <v>0</v>
      </c>
      <c r="Y36" s="74" t="str">
        <f t="shared" si="12"/>
        <v/>
      </c>
    </row>
    <row r="37" spans="1:25" ht="25" customHeight="1">
      <c r="A37" s="70" t="str">
        <f t="shared" ref="A37:A68" si="15">IF(M37="","",IF(M37=0,"",A36+1))</f>
        <v/>
      </c>
      <c r="B37" s="25"/>
      <c r="C37" s="24"/>
      <c r="D37" s="24"/>
      <c r="E37" s="26"/>
      <c r="F37" s="26"/>
      <c r="G37" s="26"/>
      <c r="H37" s="26"/>
      <c r="I37" s="26"/>
      <c r="J37" s="26"/>
      <c r="K37" s="75" t="str">
        <f>IFERROR(_xlfn.XLOOKUP(D37,補助単価!$B$4:$B$28,補助単価!$G$4:$G$28),"")</f>
        <v/>
      </c>
      <c r="L37" s="84" t="str" cm="1">
        <f t="array" ref="L37">IF(SUMPRODUCT((E37:J37&lt;&gt;"")/COUNTIF(E37:J37,E37:J37&amp;""))=0,"",SUMPRODUCT((E37:J37&lt;&gt;"")/COUNTIF(E37:J37,E37:J37&amp;"")))</f>
        <v/>
      </c>
      <c r="M37" s="76" t="str">
        <f t="shared" si="4"/>
        <v/>
      </c>
      <c r="N37" s="82"/>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3" t="str">
        <f t="shared" si="11"/>
        <v>〇</v>
      </c>
      <c r="X37" s="65">
        <f>IFERROR(_xlfn.XLOOKUP(D37,補助単価!$C$30:$C$53,補助単価!$D$30:$D$53),0)</f>
        <v>0</v>
      </c>
      <c r="Y37" s="74" t="str">
        <f t="shared" si="12"/>
        <v/>
      </c>
    </row>
    <row r="38" spans="1:25" ht="25" customHeight="1">
      <c r="A38" s="70" t="str">
        <f t="shared" si="15"/>
        <v/>
      </c>
      <c r="B38" s="25"/>
      <c r="C38" s="24"/>
      <c r="D38" s="24"/>
      <c r="E38" s="26"/>
      <c r="F38" s="26"/>
      <c r="G38" s="26"/>
      <c r="H38" s="26"/>
      <c r="I38" s="26"/>
      <c r="J38" s="26"/>
      <c r="K38" s="75" t="str">
        <f>IFERROR(_xlfn.XLOOKUP(D38,補助単価!$B$4:$B$28,補助単価!$G$4:$G$28),"")</f>
        <v/>
      </c>
      <c r="L38" s="84" t="str" cm="1">
        <f t="array" ref="L38">IF(SUMPRODUCT((E38:J38&lt;&gt;"")/COUNTIF(E38:J38,E38:J38&amp;""))=0,"",SUMPRODUCT((E38:J38&lt;&gt;"")/COUNTIF(E38:J38,E38:J38&amp;"")))</f>
        <v/>
      </c>
      <c r="M38" s="76" t="str">
        <f t="shared" si="4"/>
        <v/>
      </c>
      <c r="N38" s="82"/>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3" t="str">
        <f t="shared" si="11"/>
        <v>〇</v>
      </c>
      <c r="X38" s="65">
        <f>IFERROR(_xlfn.XLOOKUP(D38,補助単価!$C$30:$C$53,補助単価!$D$30:$D$53),0)</f>
        <v>0</v>
      </c>
      <c r="Y38" s="74" t="str">
        <f t="shared" si="12"/>
        <v/>
      </c>
    </row>
    <row r="39" spans="1:25" ht="25" customHeight="1">
      <c r="A39" s="70" t="str">
        <f t="shared" si="15"/>
        <v/>
      </c>
      <c r="B39" s="25"/>
      <c r="C39" s="24"/>
      <c r="D39" s="24"/>
      <c r="E39" s="26"/>
      <c r="F39" s="26"/>
      <c r="G39" s="26"/>
      <c r="H39" s="26"/>
      <c r="I39" s="26"/>
      <c r="J39" s="26"/>
      <c r="K39" s="75" t="str">
        <f>IFERROR(_xlfn.XLOOKUP(D39,補助単価!$B$4:$B$28,補助単価!$G$4:$G$28),"")</f>
        <v/>
      </c>
      <c r="L39" s="84" t="str" cm="1">
        <f t="array" ref="L39">IF(SUMPRODUCT((E39:J39&lt;&gt;"")/COUNTIF(E39:J39,E39:J39&amp;""))=0,"",SUMPRODUCT((E39:J39&lt;&gt;"")/COUNTIF(E39:J39,E39:J39&amp;"")))</f>
        <v/>
      </c>
      <c r="M39" s="76" t="str">
        <f t="shared" si="4"/>
        <v/>
      </c>
      <c r="N39" s="82"/>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3" t="str">
        <f t="shared" si="11"/>
        <v>〇</v>
      </c>
      <c r="X39" s="65">
        <f>IFERROR(_xlfn.XLOOKUP(D39,補助単価!$C$30:$C$53,補助単価!$D$30:$D$53),0)</f>
        <v>0</v>
      </c>
      <c r="Y39" s="74" t="str">
        <f t="shared" si="12"/>
        <v/>
      </c>
    </row>
    <row r="40" spans="1:25" ht="25" customHeight="1">
      <c r="A40" s="70" t="str">
        <f t="shared" si="15"/>
        <v/>
      </c>
      <c r="B40" s="25"/>
      <c r="C40" s="24"/>
      <c r="D40" s="24"/>
      <c r="E40" s="26"/>
      <c r="F40" s="26"/>
      <c r="G40" s="26"/>
      <c r="H40" s="26"/>
      <c r="I40" s="26"/>
      <c r="J40" s="26"/>
      <c r="K40" s="75" t="str">
        <f>IFERROR(_xlfn.XLOOKUP(D40,補助単価!$B$4:$B$28,補助単価!$G$4:$G$28),"")</f>
        <v/>
      </c>
      <c r="L40" s="84" t="str" cm="1">
        <f t="array" ref="L40">IF(SUMPRODUCT((E40:J40&lt;&gt;"")/COUNTIF(E40:J40,E40:J40&amp;""))=0,"",SUMPRODUCT((E40:J40&lt;&gt;"")/COUNTIF(E40:J40,E40:J40&amp;"")))</f>
        <v/>
      </c>
      <c r="M40" s="76" t="str">
        <f t="shared" si="4"/>
        <v/>
      </c>
      <c r="N40" s="82"/>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3" t="str">
        <f t="shared" si="11"/>
        <v>〇</v>
      </c>
      <c r="X40" s="65">
        <f>IFERROR(_xlfn.XLOOKUP(D40,補助単価!$C$30:$C$53,補助単価!$D$30:$D$53),0)</f>
        <v>0</v>
      </c>
      <c r="Y40" s="74" t="str">
        <f t="shared" si="12"/>
        <v/>
      </c>
    </row>
    <row r="41" spans="1:25" ht="25" customHeight="1">
      <c r="A41" s="70" t="str">
        <f t="shared" si="15"/>
        <v/>
      </c>
      <c r="B41" s="25"/>
      <c r="C41" s="24"/>
      <c r="D41" s="24"/>
      <c r="E41" s="26"/>
      <c r="F41" s="26"/>
      <c r="G41" s="26"/>
      <c r="H41" s="26"/>
      <c r="I41" s="26"/>
      <c r="J41" s="26"/>
      <c r="K41" s="75" t="str">
        <f>IFERROR(_xlfn.XLOOKUP(D41,補助単価!$B$4:$B$28,補助単価!$G$4:$G$28),"")</f>
        <v/>
      </c>
      <c r="L41" s="84" t="str" cm="1">
        <f t="array" ref="L41">IF(SUMPRODUCT((E41:J41&lt;&gt;"")/COUNTIF(E41:J41,E41:J41&amp;""))=0,"",SUMPRODUCT((E41:J41&lt;&gt;"")/COUNTIF(E41:J41,E41:J41&amp;"")))</f>
        <v/>
      </c>
      <c r="M41" s="76" t="str">
        <f t="shared" si="4"/>
        <v/>
      </c>
      <c r="N41" s="82"/>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3" t="str">
        <f t="shared" si="11"/>
        <v>〇</v>
      </c>
      <c r="X41" s="65">
        <f>IFERROR(_xlfn.XLOOKUP(D41,補助単価!$C$30:$C$53,補助単価!$D$30:$D$53),0)</f>
        <v>0</v>
      </c>
      <c r="Y41" s="74" t="str">
        <f t="shared" si="12"/>
        <v/>
      </c>
    </row>
    <row r="42" spans="1:25" ht="25" customHeight="1">
      <c r="A42" s="70" t="str">
        <f t="shared" si="15"/>
        <v/>
      </c>
      <c r="B42" s="25"/>
      <c r="C42" s="24"/>
      <c r="D42" s="24"/>
      <c r="E42" s="26"/>
      <c r="F42" s="26"/>
      <c r="G42" s="26"/>
      <c r="H42" s="26"/>
      <c r="I42" s="26"/>
      <c r="J42" s="26"/>
      <c r="K42" s="75" t="str">
        <f>IFERROR(_xlfn.XLOOKUP(D42,補助単価!$B$4:$B$28,補助単価!$G$4:$G$28),"")</f>
        <v/>
      </c>
      <c r="L42" s="84" t="str" cm="1">
        <f t="array" ref="L42">IF(SUMPRODUCT((E42:J42&lt;&gt;"")/COUNTIF(E42:J42,E42:J42&amp;""))=0,"",SUMPRODUCT((E42:J42&lt;&gt;"")/COUNTIF(E42:J42,E42:J42&amp;"")))</f>
        <v/>
      </c>
      <c r="M42" s="76" t="str">
        <f t="shared" si="4"/>
        <v/>
      </c>
      <c r="N42" s="82"/>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3" t="str">
        <f t="shared" si="11"/>
        <v>〇</v>
      </c>
      <c r="X42" s="65">
        <f>IFERROR(_xlfn.XLOOKUP(D42,補助単価!$C$30:$C$53,補助単価!$D$30:$D$53),0)</f>
        <v>0</v>
      </c>
      <c r="Y42" s="74" t="str">
        <f t="shared" si="12"/>
        <v/>
      </c>
    </row>
    <row r="43" spans="1:25" ht="25" customHeight="1">
      <c r="A43" s="70" t="str">
        <f t="shared" si="15"/>
        <v/>
      </c>
      <c r="B43" s="25"/>
      <c r="C43" s="24"/>
      <c r="D43" s="24"/>
      <c r="E43" s="26"/>
      <c r="F43" s="26"/>
      <c r="G43" s="26"/>
      <c r="H43" s="26"/>
      <c r="I43" s="26"/>
      <c r="J43" s="26"/>
      <c r="K43" s="75" t="str">
        <f>IFERROR(_xlfn.XLOOKUP(D43,補助単価!$B$4:$B$28,補助単価!$G$4:$G$28),"")</f>
        <v/>
      </c>
      <c r="L43" s="84" t="str" cm="1">
        <f t="array" ref="L43">IF(SUMPRODUCT((E43:J43&lt;&gt;"")/COUNTIF(E43:J43,E43:J43&amp;""))=0,"",SUMPRODUCT((E43:J43&lt;&gt;"")/COUNTIF(E43:J43,E43:J43&amp;"")))</f>
        <v/>
      </c>
      <c r="M43" s="76" t="str">
        <f t="shared" si="4"/>
        <v/>
      </c>
      <c r="N43" s="82"/>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3" t="str">
        <f t="shared" si="11"/>
        <v>〇</v>
      </c>
      <c r="X43" s="65">
        <f>IFERROR(_xlfn.XLOOKUP(D43,補助単価!$C$30:$C$53,補助単価!$D$30:$D$53),0)</f>
        <v>0</v>
      </c>
      <c r="Y43" s="74" t="str">
        <f t="shared" si="12"/>
        <v/>
      </c>
    </row>
    <row r="44" spans="1:25" ht="25" customHeight="1">
      <c r="A44" s="70" t="str">
        <f t="shared" si="15"/>
        <v/>
      </c>
      <c r="B44" s="25"/>
      <c r="C44" s="24"/>
      <c r="D44" s="24"/>
      <c r="E44" s="26"/>
      <c r="F44" s="26"/>
      <c r="G44" s="26"/>
      <c r="H44" s="26"/>
      <c r="I44" s="26"/>
      <c r="J44" s="26"/>
      <c r="K44" s="75" t="str">
        <f>IFERROR(_xlfn.XLOOKUP(D44,補助単価!$B$4:$B$28,補助単価!$G$4:$G$28),"")</f>
        <v/>
      </c>
      <c r="L44" s="84" t="str" cm="1">
        <f t="array" ref="L44">IF(SUMPRODUCT((E44:J44&lt;&gt;"")/COUNTIF(E44:J44,E44:J44&amp;""))=0,"",SUMPRODUCT((E44:J44&lt;&gt;"")/COUNTIF(E44:J44,E44:J44&amp;"")))</f>
        <v/>
      </c>
      <c r="M44" s="76" t="str">
        <f t="shared" si="4"/>
        <v/>
      </c>
      <c r="N44" s="82"/>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3" t="str">
        <f t="shared" si="11"/>
        <v>〇</v>
      </c>
      <c r="X44" s="65">
        <f>IFERROR(_xlfn.XLOOKUP(D44,補助単価!$C$30:$C$53,補助単価!$D$30:$D$53),0)</f>
        <v>0</v>
      </c>
      <c r="Y44" s="74" t="str">
        <f t="shared" si="12"/>
        <v/>
      </c>
    </row>
    <row r="45" spans="1:25" ht="25" customHeight="1">
      <c r="A45" s="70" t="str">
        <f t="shared" si="15"/>
        <v/>
      </c>
      <c r="B45" s="25"/>
      <c r="C45" s="24"/>
      <c r="D45" s="24"/>
      <c r="E45" s="26"/>
      <c r="F45" s="26"/>
      <c r="G45" s="26"/>
      <c r="H45" s="26"/>
      <c r="I45" s="26"/>
      <c r="J45" s="26"/>
      <c r="K45" s="75" t="str">
        <f>IFERROR(_xlfn.XLOOKUP(D45,補助単価!$B$4:$B$28,補助単価!$G$4:$G$28),"")</f>
        <v/>
      </c>
      <c r="L45" s="84" t="str" cm="1">
        <f t="array" ref="L45">IF(SUMPRODUCT((E45:J45&lt;&gt;"")/COUNTIF(E45:J45,E45:J45&amp;""))=0,"",SUMPRODUCT((E45:J45&lt;&gt;"")/COUNTIF(E45:J45,E45:J45&amp;"")))</f>
        <v/>
      </c>
      <c r="M45" s="76" t="str">
        <f t="shared" si="4"/>
        <v/>
      </c>
      <c r="N45" s="82"/>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3" t="str">
        <f t="shared" si="11"/>
        <v>〇</v>
      </c>
      <c r="X45" s="65">
        <f>IFERROR(_xlfn.XLOOKUP(D45,補助単価!$C$30:$C$53,補助単価!$D$30:$D$53),0)</f>
        <v>0</v>
      </c>
      <c r="Y45" s="74" t="str">
        <f t="shared" si="12"/>
        <v/>
      </c>
    </row>
    <row r="46" spans="1:25" ht="25" customHeight="1">
      <c r="A46" s="70" t="str">
        <f t="shared" si="15"/>
        <v/>
      </c>
      <c r="B46" s="25"/>
      <c r="C46" s="24"/>
      <c r="D46" s="24"/>
      <c r="E46" s="26"/>
      <c r="F46" s="26"/>
      <c r="G46" s="26"/>
      <c r="H46" s="26"/>
      <c r="I46" s="26"/>
      <c r="J46" s="26"/>
      <c r="K46" s="75" t="str">
        <f>IFERROR(_xlfn.XLOOKUP(D46,補助単価!$B$4:$B$28,補助単価!$G$4:$G$28),"")</f>
        <v/>
      </c>
      <c r="L46" s="84" t="str" cm="1">
        <f t="array" ref="L46">IF(SUMPRODUCT((E46:J46&lt;&gt;"")/COUNTIF(E46:J46,E46:J46&amp;""))=0,"",SUMPRODUCT((E46:J46&lt;&gt;"")/COUNTIF(E46:J46,E46:J46&amp;"")))</f>
        <v/>
      </c>
      <c r="M46" s="76" t="str">
        <f t="shared" si="4"/>
        <v/>
      </c>
      <c r="N46" s="82"/>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3" t="str">
        <f t="shared" si="11"/>
        <v>〇</v>
      </c>
      <c r="X46" s="65">
        <f>IFERROR(_xlfn.XLOOKUP(D46,補助単価!$C$30:$C$53,補助単価!$D$30:$D$53),0)</f>
        <v>0</v>
      </c>
      <c r="Y46" s="74" t="str">
        <f t="shared" si="12"/>
        <v/>
      </c>
    </row>
    <row r="47" spans="1:25" ht="25" customHeight="1">
      <c r="A47" s="70" t="str">
        <f t="shared" si="15"/>
        <v/>
      </c>
      <c r="B47" s="25"/>
      <c r="C47" s="24"/>
      <c r="D47" s="24"/>
      <c r="E47" s="26"/>
      <c r="F47" s="26"/>
      <c r="G47" s="26"/>
      <c r="H47" s="26"/>
      <c r="I47" s="26"/>
      <c r="J47" s="26"/>
      <c r="K47" s="75" t="str">
        <f>IFERROR(_xlfn.XLOOKUP(D47,補助単価!$B$4:$B$28,補助単価!$G$4:$G$28),"")</f>
        <v/>
      </c>
      <c r="L47" s="84" t="str" cm="1">
        <f t="array" ref="L47">IF(SUMPRODUCT((E47:J47&lt;&gt;"")/COUNTIF(E47:J47,E47:J47&amp;""))=0,"",SUMPRODUCT((E47:J47&lt;&gt;"")/COUNTIF(E47:J47,E47:J47&amp;"")))</f>
        <v/>
      </c>
      <c r="M47" s="76" t="str">
        <f t="shared" si="4"/>
        <v/>
      </c>
      <c r="N47" s="82"/>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3" t="str">
        <f t="shared" si="11"/>
        <v>〇</v>
      </c>
      <c r="X47" s="65">
        <f>IFERROR(_xlfn.XLOOKUP(D47,補助単価!$C$30:$C$53,補助単価!$D$30:$D$53),0)</f>
        <v>0</v>
      </c>
      <c r="Y47" s="74" t="str">
        <f t="shared" si="12"/>
        <v/>
      </c>
    </row>
    <row r="48" spans="1:25" ht="25" customHeight="1">
      <c r="A48" s="70" t="str">
        <f t="shared" si="15"/>
        <v/>
      </c>
      <c r="B48" s="25"/>
      <c r="C48" s="24"/>
      <c r="D48" s="24"/>
      <c r="E48" s="26"/>
      <c r="F48" s="26"/>
      <c r="G48" s="26"/>
      <c r="H48" s="26"/>
      <c r="I48" s="26"/>
      <c r="J48" s="26"/>
      <c r="K48" s="75" t="str">
        <f>IFERROR(_xlfn.XLOOKUP(D48,補助単価!$B$4:$B$28,補助単価!$G$4:$G$28),"")</f>
        <v/>
      </c>
      <c r="L48" s="84" t="str" cm="1">
        <f t="array" ref="L48">IF(SUMPRODUCT((E48:J48&lt;&gt;"")/COUNTIF(E48:J48,E48:J48&amp;""))=0,"",SUMPRODUCT((E48:J48&lt;&gt;"")/COUNTIF(E48:J48,E48:J48&amp;"")))</f>
        <v/>
      </c>
      <c r="M48" s="76" t="str">
        <f t="shared" si="4"/>
        <v/>
      </c>
      <c r="N48" s="82"/>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3" t="str">
        <f t="shared" si="11"/>
        <v>〇</v>
      </c>
      <c r="X48" s="65">
        <f>IFERROR(_xlfn.XLOOKUP(D48,補助単価!$C$30:$C$53,補助単価!$D$30:$D$53),0)</f>
        <v>0</v>
      </c>
      <c r="Y48" s="74" t="str">
        <f t="shared" si="12"/>
        <v/>
      </c>
    </row>
    <row r="49" spans="1:25" ht="25" customHeight="1">
      <c r="A49" s="70" t="str">
        <f t="shared" si="15"/>
        <v/>
      </c>
      <c r="B49" s="25"/>
      <c r="C49" s="24"/>
      <c r="D49" s="24"/>
      <c r="E49" s="26"/>
      <c r="F49" s="26"/>
      <c r="G49" s="26"/>
      <c r="H49" s="26"/>
      <c r="I49" s="26"/>
      <c r="J49" s="26"/>
      <c r="K49" s="75" t="str">
        <f>IFERROR(_xlfn.XLOOKUP(D49,補助単価!$B$4:$B$28,補助単価!$G$4:$G$28),"")</f>
        <v/>
      </c>
      <c r="L49" s="84" t="str" cm="1">
        <f t="array" ref="L49">IF(SUMPRODUCT((E49:J49&lt;&gt;"")/COUNTIF(E49:J49,E49:J49&amp;""))=0,"",SUMPRODUCT((E49:J49&lt;&gt;"")/COUNTIF(E49:J49,E49:J49&amp;"")))</f>
        <v/>
      </c>
      <c r="M49" s="76" t="str">
        <f t="shared" si="4"/>
        <v/>
      </c>
      <c r="N49" s="82"/>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3" t="str">
        <f t="shared" si="11"/>
        <v>〇</v>
      </c>
      <c r="X49" s="65">
        <f>IFERROR(_xlfn.XLOOKUP(D49,補助単価!$C$30:$C$53,補助単価!$D$30:$D$53),0)</f>
        <v>0</v>
      </c>
      <c r="Y49" s="74" t="str">
        <f t="shared" si="12"/>
        <v/>
      </c>
    </row>
    <row r="50" spans="1:25" ht="25" customHeight="1">
      <c r="A50" s="70" t="str">
        <f t="shared" si="15"/>
        <v/>
      </c>
      <c r="B50" s="25"/>
      <c r="C50" s="24"/>
      <c r="D50" s="24"/>
      <c r="E50" s="26"/>
      <c r="F50" s="26"/>
      <c r="G50" s="26"/>
      <c r="H50" s="26"/>
      <c r="I50" s="26"/>
      <c r="J50" s="26"/>
      <c r="K50" s="75" t="str">
        <f>IFERROR(_xlfn.XLOOKUP(D50,補助単価!$B$4:$B$28,補助単価!$G$4:$G$28),"")</f>
        <v/>
      </c>
      <c r="L50" s="84" t="str" cm="1">
        <f t="array" ref="L50">IF(SUMPRODUCT((E50:J50&lt;&gt;"")/COUNTIF(E50:J50,E50:J50&amp;""))=0,"",SUMPRODUCT((E50:J50&lt;&gt;"")/COUNTIF(E50:J50,E50:J50&amp;"")))</f>
        <v/>
      </c>
      <c r="M50" s="76" t="str">
        <f t="shared" si="4"/>
        <v/>
      </c>
      <c r="N50" s="82"/>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3" t="str">
        <f t="shared" si="11"/>
        <v>〇</v>
      </c>
      <c r="X50" s="65">
        <f>IFERROR(_xlfn.XLOOKUP(D50,補助単価!$C$30:$C$53,補助単価!$D$30:$D$53),0)</f>
        <v>0</v>
      </c>
      <c r="Y50" s="74" t="str">
        <f t="shared" si="12"/>
        <v/>
      </c>
    </row>
    <row r="51" spans="1:25" ht="25" customHeight="1">
      <c r="A51" s="70" t="str">
        <f t="shared" si="15"/>
        <v/>
      </c>
      <c r="B51" s="25"/>
      <c r="C51" s="24"/>
      <c r="D51" s="24"/>
      <c r="E51" s="26"/>
      <c r="F51" s="26"/>
      <c r="G51" s="26"/>
      <c r="H51" s="26"/>
      <c r="I51" s="26"/>
      <c r="J51" s="26"/>
      <c r="K51" s="75" t="str">
        <f>IFERROR(_xlfn.XLOOKUP(D51,補助単価!$B$4:$B$28,補助単価!$G$4:$G$28),"")</f>
        <v/>
      </c>
      <c r="L51" s="84" t="str" cm="1">
        <f t="array" ref="L51">IF(SUMPRODUCT((E51:J51&lt;&gt;"")/COUNTIF(E51:J51,E51:J51&amp;""))=0,"",SUMPRODUCT((E51:J51&lt;&gt;"")/COUNTIF(E51:J51,E51:J51&amp;"")))</f>
        <v/>
      </c>
      <c r="M51" s="76" t="str">
        <f t="shared" si="4"/>
        <v/>
      </c>
      <c r="N51" s="82"/>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3" t="str">
        <f t="shared" si="11"/>
        <v>〇</v>
      </c>
      <c r="X51" s="65">
        <f>IFERROR(_xlfn.XLOOKUP(D51,補助単価!$C$30:$C$53,補助単価!$D$30:$D$53),0)</f>
        <v>0</v>
      </c>
      <c r="Y51" s="74" t="str">
        <f t="shared" si="12"/>
        <v/>
      </c>
    </row>
    <row r="52" spans="1:25" ht="25" customHeight="1">
      <c r="A52" s="70" t="str">
        <f t="shared" si="15"/>
        <v/>
      </c>
      <c r="B52" s="25"/>
      <c r="C52" s="24"/>
      <c r="D52" s="24"/>
      <c r="E52" s="26"/>
      <c r="F52" s="26"/>
      <c r="G52" s="26"/>
      <c r="H52" s="26"/>
      <c r="I52" s="26"/>
      <c r="J52" s="26"/>
      <c r="K52" s="75" t="str">
        <f>IFERROR(_xlfn.XLOOKUP(D52,補助単価!$B$4:$B$28,補助単価!$G$4:$G$28),"")</f>
        <v/>
      </c>
      <c r="L52" s="84" t="str" cm="1">
        <f t="array" ref="L52">IF(SUMPRODUCT((E52:J52&lt;&gt;"")/COUNTIF(E52:J52,E52:J52&amp;""))=0,"",SUMPRODUCT((E52:J52&lt;&gt;"")/COUNTIF(E52:J52,E52:J52&amp;"")))</f>
        <v/>
      </c>
      <c r="M52" s="76" t="str">
        <f t="shared" si="4"/>
        <v/>
      </c>
      <c r="N52" s="82"/>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3" t="str">
        <f t="shared" si="11"/>
        <v>〇</v>
      </c>
      <c r="X52" s="65">
        <f>IFERROR(_xlfn.XLOOKUP(D52,補助単価!$C$30:$C$53,補助単価!$D$30:$D$53),0)</f>
        <v>0</v>
      </c>
      <c r="Y52" s="74" t="str">
        <f t="shared" si="12"/>
        <v/>
      </c>
    </row>
    <row r="53" spans="1:25" ht="25" customHeight="1">
      <c r="A53" s="70" t="str">
        <f t="shared" si="15"/>
        <v/>
      </c>
      <c r="B53" s="25"/>
      <c r="C53" s="24"/>
      <c r="D53" s="24"/>
      <c r="E53" s="26"/>
      <c r="F53" s="26"/>
      <c r="G53" s="26"/>
      <c r="H53" s="26"/>
      <c r="I53" s="26"/>
      <c r="J53" s="26"/>
      <c r="K53" s="75" t="str">
        <f>IFERROR(_xlfn.XLOOKUP(D53,補助単価!$B$4:$B$28,補助単価!$G$4:$G$28),"")</f>
        <v/>
      </c>
      <c r="L53" s="84" t="str" cm="1">
        <f t="array" ref="L53">IF(SUMPRODUCT((E53:J53&lt;&gt;"")/COUNTIF(E53:J53,E53:J53&amp;""))=0,"",SUMPRODUCT((E53:J53&lt;&gt;"")/COUNTIF(E53:J53,E53:J53&amp;"")))</f>
        <v/>
      </c>
      <c r="M53" s="76" t="str">
        <f t="shared" si="4"/>
        <v/>
      </c>
      <c r="N53" s="82"/>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3" t="str">
        <f t="shared" si="11"/>
        <v>〇</v>
      </c>
      <c r="X53" s="65">
        <f>IFERROR(_xlfn.XLOOKUP(D53,補助単価!$C$30:$C$53,補助単価!$D$30:$D$53),0)</f>
        <v>0</v>
      </c>
      <c r="Y53" s="74" t="str">
        <f t="shared" si="12"/>
        <v/>
      </c>
    </row>
    <row r="54" spans="1:25" ht="25" customHeight="1">
      <c r="A54" s="70" t="str">
        <f t="shared" si="15"/>
        <v/>
      </c>
      <c r="B54" s="25"/>
      <c r="C54" s="24"/>
      <c r="D54" s="24"/>
      <c r="E54" s="26"/>
      <c r="F54" s="26"/>
      <c r="G54" s="26"/>
      <c r="H54" s="26"/>
      <c r="I54" s="26"/>
      <c r="J54" s="26"/>
      <c r="K54" s="75" t="str">
        <f>IFERROR(_xlfn.XLOOKUP(D54,補助単価!$B$4:$B$28,補助単価!$G$4:$G$28),"")</f>
        <v/>
      </c>
      <c r="L54" s="84" t="str" cm="1">
        <f t="array" ref="L54">IF(SUMPRODUCT((E54:J54&lt;&gt;"")/COUNTIF(E54:J54,E54:J54&amp;""))=0,"",SUMPRODUCT((E54:J54&lt;&gt;"")/COUNTIF(E54:J54,E54:J54&amp;"")))</f>
        <v/>
      </c>
      <c r="M54" s="76" t="str">
        <f t="shared" si="4"/>
        <v/>
      </c>
      <c r="N54" s="82"/>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3" t="str">
        <f t="shared" si="11"/>
        <v>〇</v>
      </c>
      <c r="X54" s="65">
        <f>IFERROR(_xlfn.XLOOKUP(D54,補助単価!$C$30:$C$53,補助単価!$D$30:$D$53),0)</f>
        <v>0</v>
      </c>
      <c r="Y54" s="74" t="str">
        <f t="shared" si="12"/>
        <v/>
      </c>
    </row>
    <row r="55" spans="1:25" ht="25" customHeight="1">
      <c r="A55" s="70" t="str">
        <f t="shared" si="15"/>
        <v/>
      </c>
      <c r="B55" s="25"/>
      <c r="C55" s="24"/>
      <c r="D55" s="24"/>
      <c r="E55" s="26"/>
      <c r="F55" s="26"/>
      <c r="G55" s="26"/>
      <c r="H55" s="26"/>
      <c r="I55" s="26"/>
      <c r="J55" s="26"/>
      <c r="K55" s="75" t="str">
        <f>IFERROR(_xlfn.XLOOKUP(D55,補助単価!$B$4:$B$28,補助単価!$G$4:$G$28),"")</f>
        <v/>
      </c>
      <c r="L55" s="84" t="str" cm="1">
        <f t="array" ref="L55">IF(SUMPRODUCT((E55:J55&lt;&gt;"")/COUNTIF(E55:J55,E55:J55&amp;""))=0,"",SUMPRODUCT((E55:J55&lt;&gt;"")/COUNTIF(E55:J55,E55:J55&amp;"")))</f>
        <v/>
      </c>
      <c r="M55" s="76" t="str">
        <f t="shared" si="4"/>
        <v/>
      </c>
      <c r="N55" s="82"/>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3" t="str">
        <f t="shared" si="11"/>
        <v>〇</v>
      </c>
      <c r="X55" s="65">
        <f>IFERROR(_xlfn.XLOOKUP(D55,補助単価!$C$30:$C$53,補助単価!$D$30:$D$53),0)</f>
        <v>0</v>
      </c>
      <c r="Y55" s="74" t="str">
        <f t="shared" si="12"/>
        <v/>
      </c>
    </row>
    <row r="56" spans="1:25" ht="25" customHeight="1">
      <c r="A56" s="70" t="str">
        <f t="shared" si="15"/>
        <v/>
      </c>
      <c r="B56" s="25"/>
      <c r="C56" s="24"/>
      <c r="D56" s="24"/>
      <c r="E56" s="26"/>
      <c r="F56" s="26"/>
      <c r="G56" s="26"/>
      <c r="H56" s="26"/>
      <c r="I56" s="26"/>
      <c r="J56" s="26"/>
      <c r="K56" s="75" t="str">
        <f>IFERROR(_xlfn.XLOOKUP(D56,補助単価!$B$4:$B$28,補助単価!$G$4:$G$28),"")</f>
        <v/>
      </c>
      <c r="L56" s="84" t="str" cm="1">
        <f t="array" ref="L56">IF(SUMPRODUCT((E56:J56&lt;&gt;"")/COUNTIF(E56:J56,E56:J56&amp;""))=0,"",SUMPRODUCT((E56:J56&lt;&gt;"")/COUNTIF(E56:J56,E56:J56&amp;"")))</f>
        <v/>
      </c>
      <c r="M56" s="76" t="str">
        <f t="shared" si="4"/>
        <v/>
      </c>
      <c r="N56" s="82"/>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3" t="str">
        <f t="shared" si="11"/>
        <v>〇</v>
      </c>
      <c r="X56" s="65">
        <f>IFERROR(_xlfn.XLOOKUP(D56,補助単価!$C$30:$C$53,補助単価!$D$30:$D$53),0)</f>
        <v>0</v>
      </c>
      <c r="Y56" s="74" t="str">
        <f t="shared" si="12"/>
        <v/>
      </c>
    </row>
    <row r="57" spans="1:25" ht="25" customHeight="1">
      <c r="A57" s="70" t="str">
        <f t="shared" si="15"/>
        <v/>
      </c>
      <c r="B57" s="25"/>
      <c r="C57" s="24"/>
      <c r="D57" s="24"/>
      <c r="E57" s="26"/>
      <c r="F57" s="26"/>
      <c r="G57" s="26"/>
      <c r="H57" s="26"/>
      <c r="I57" s="26"/>
      <c r="J57" s="26"/>
      <c r="K57" s="75" t="str">
        <f>IFERROR(_xlfn.XLOOKUP(D57,補助単価!$B$4:$B$28,補助単価!$G$4:$G$28),"")</f>
        <v/>
      </c>
      <c r="L57" s="84" t="str" cm="1">
        <f t="array" ref="L57">IF(SUMPRODUCT((E57:J57&lt;&gt;"")/COUNTIF(E57:J57,E57:J57&amp;""))=0,"",SUMPRODUCT((E57:J57&lt;&gt;"")/COUNTIF(E57:J57,E57:J57&amp;"")))</f>
        <v/>
      </c>
      <c r="M57" s="76" t="str">
        <f t="shared" si="4"/>
        <v/>
      </c>
      <c r="N57" s="82"/>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3" t="str">
        <f t="shared" si="11"/>
        <v>〇</v>
      </c>
      <c r="X57" s="65">
        <f>IFERROR(_xlfn.XLOOKUP(D57,補助単価!$C$30:$C$53,補助単価!$D$30:$D$53),0)</f>
        <v>0</v>
      </c>
      <c r="Y57" s="74" t="str">
        <f t="shared" si="12"/>
        <v/>
      </c>
    </row>
    <row r="58" spans="1:25" ht="25" customHeight="1">
      <c r="A58" s="70" t="str">
        <f t="shared" si="15"/>
        <v/>
      </c>
      <c r="B58" s="25"/>
      <c r="C58" s="24"/>
      <c r="D58" s="24"/>
      <c r="E58" s="26"/>
      <c r="F58" s="26"/>
      <c r="G58" s="26"/>
      <c r="H58" s="26"/>
      <c r="I58" s="26"/>
      <c r="J58" s="26"/>
      <c r="K58" s="75" t="str">
        <f>IFERROR(_xlfn.XLOOKUP(D58,補助単価!$B$4:$B$28,補助単価!$G$4:$G$28),"")</f>
        <v/>
      </c>
      <c r="L58" s="84" t="str" cm="1">
        <f t="array" ref="L58">IF(SUMPRODUCT((E58:J58&lt;&gt;"")/COUNTIF(E58:J58,E58:J58&amp;""))=0,"",SUMPRODUCT((E58:J58&lt;&gt;"")/COUNTIF(E58:J58,E58:J58&amp;"")))</f>
        <v/>
      </c>
      <c r="M58" s="76" t="str">
        <f t="shared" si="4"/>
        <v/>
      </c>
      <c r="N58" s="82"/>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3" t="str">
        <f t="shared" si="11"/>
        <v>〇</v>
      </c>
      <c r="X58" s="65">
        <f>IFERROR(_xlfn.XLOOKUP(D58,補助単価!$C$30:$C$53,補助単価!$D$30:$D$53),0)</f>
        <v>0</v>
      </c>
      <c r="Y58" s="74" t="str">
        <f t="shared" si="12"/>
        <v/>
      </c>
    </row>
    <row r="59" spans="1:25" ht="25" customHeight="1">
      <c r="A59" s="70" t="str">
        <f t="shared" si="15"/>
        <v/>
      </c>
      <c r="B59" s="25"/>
      <c r="C59" s="24"/>
      <c r="D59" s="24"/>
      <c r="E59" s="26"/>
      <c r="F59" s="26"/>
      <c r="G59" s="26"/>
      <c r="H59" s="26"/>
      <c r="I59" s="26"/>
      <c r="J59" s="26"/>
      <c r="K59" s="75" t="str">
        <f>IFERROR(_xlfn.XLOOKUP(D59,補助単価!$B$4:$B$28,補助単価!$G$4:$G$28),"")</f>
        <v/>
      </c>
      <c r="L59" s="84" t="str" cm="1">
        <f t="array" ref="L59">IF(SUMPRODUCT((E59:J59&lt;&gt;"")/COUNTIF(E59:J59,E59:J59&amp;""))=0,"",SUMPRODUCT((E59:J59&lt;&gt;"")/COUNTIF(E59:J59,E59:J59&amp;"")))</f>
        <v/>
      </c>
      <c r="M59" s="76" t="str">
        <f t="shared" si="4"/>
        <v/>
      </c>
      <c r="N59" s="82"/>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3" t="str">
        <f t="shared" si="11"/>
        <v>〇</v>
      </c>
      <c r="X59" s="65">
        <f>IFERROR(_xlfn.XLOOKUP(D59,補助単価!$C$30:$C$53,補助単価!$D$30:$D$53),0)</f>
        <v>0</v>
      </c>
      <c r="Y59" s="74" t="str">
        <f t="shared" si="12"/>
        <v/>
      </c>
    </row>
    <row r="60" spans="1:25" ht="25" customHeight="1">
      <c r="A60" s="70" t="str">
        <f t="shared" si="15"/>
        <v/>
      </c>
      <c r="B60" s="25"/>
      <c r="C60" s="24"/>
      <c r="D60" s="24"/>
      <c r="E60" s="26"/>
      <c r="F60" s="26"/>
      <c r="G60" s="26"/>
      <c r="H60" s="26"/>
      <c r="I60" s="26"/>
      <c r="J60" s="26"/>
      <c r="K60" s="75" t="str">
        <f>IFERROR(_xlfn.XLOOKUP(D60,補助単価!$B$4:$B$28,補助単価!$G$4:$G$28),"")</f>
        <v/>
      </c>
      <c r="L60" s="84" t="str" cm="1">
        <f t="array" ref="L60">IF(SUMPRODUCT((E60:J60&lt;&gt;"")/COUNTIF(E60:J60,E60:J60&amp;""))=0,"",SUMPRODUCT((E60:J60&lt;&gt;"")/COUNTIF(E60:J60,E60:J60&amp;"")))</f>
        <v/>
      </c>
      <c r="M60" s="76" t="str">
        <f t="shared" si="4"/>
        <v/>
      </c>
      <c r="N60" s="82"/>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3" t="str">
        <f t="shared" si="11"/>
        <v>〇</v>
      </c>
      <c r="X60" s="65">
        <f>IFERROR(_xlfn.XLOOKUP(D60,補助単価!$C$30:$C$53,補助単価!$D$30:$D$53),0)</f>
        <v>0</v>
      </c>
      <c r="Y60" s="74" t="str">
        <f t="shared" si="12"/>
        <v/>
      </c>
    </row>
    <row r="61" spans="1:25" ht="25" customHeight="1">
      <c r="A61" s="70" t="str">
        <f t="shared" si="15"/>
        <v/>
      </c>
      <c r="B61" s="25"/>
      <c r="C61" s="24"/>
      <c r="D61" s="24"/>
      <c r="E61" s="26"/>
      <c r="F61" s="26"/>
      <c r="G61" s="26"/>
      <c r="H61" s="26"/>
      <c r="I61" s="26"/>
      <c r="J61" s="26"/>
      <c r="K61" s="75" t="str">
        <f>IFERROR(_xlfn.XLOOKUP(D61,補助単価!$B$4:$B$28,補助単価!$G$4:$G$28),"")</f>
        <v/>
      </c>
      <c r="L61" s="84" t="str" cm="1">
        <f t="array" ref="L61">IF(SUMPRODUCT((E61:J61&lt;&gt;"")/COUNTIF(E61:J61,E61:J61&amp;""))=0,"",SUMPRODUCT((E61:J61&lt;&gt;"")/COUNTIF(E61:J61,E61:J61&amp;"")))</f>
        <v/>
      </c>
      <c r="M61" s="76" t="str">
        <f t="shared" si="4"/>
        <v/>
      </c>
      <c r="N61" s="82"/>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3" t="str">
        <f t="shared" si="11"/>
        <v>〇</v>
      </c>
      <c r="X61" s="65">
        <f>IFERROR(_xlfn.XLOOKUP(D61,補助単価!$C$30:$C$53,補助単価!$D$30:$D$53),0)</f>
        <v>0</v>
      </c>
      <c r="Y61" s="74" t="str">
        <f t="shared" si="12"/>
        <v/>
      </c>
    </row>
    <row r="62" spans="1:25" ht="25" customHeight="1">
      <c r="A62" s="70" t="str">
        <f t="shared" si="15"/>
        <v/>
      </c>
      <c r="B62" s="25"/>
      <c r="C62" s="24"/>
      <c r="D62" s="24"/>
      <c r="E62" s="26"/>
      <c r="F62" s="26"/>
      <c r="G62" s="26"/>
      <c r="H62" s="26"/>
      <c r="I62" s="26"/>
      <c r="J62" s="26"/>
      <c r="K62" s="75" t="str">
        <f>IFERROR(_xlfn.XLOOKUP(D62,補助単価!$B$4:$B$28,補助単価!$G$4:$G$28),"")</f>
        <v/>
      </c>
      <c r="L62" s="84" t="str" cm="1">
        <f t="array" ref="L62">IF(SUMPRODUCT((E62:J62&lt;&gt;"")/COUNTIF(E62:J62,E62:J62&amp;""))=0,"",SUMPRODUCT((E62:J62&lt;&gt;"")/COUNTIF(E62:J62,E62:J62&amp;"")))</f>
        <v/>
      </c>
      <c r="M62" s="76" t="str">
        <f t="shared" si="4"/>
        <v/>
      </c>
      <c r="N62" s="82"/>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3" t="str">
        <f t="shared" si="11"/>
        <v>〇</v>
      </c>
      <c r="X62" s="65">
        <f>IFERROR(_xlfn.XLOOKUP(D62,補助単価!$C$30:$C$53,補助単価!$D$30:$D$53),0)</f>
        <v>0</v>
      </c>
      <c r="Y62" s="74" t="str">
        <f t="shared" si="12"/>
        <v/>
      </c>
    </row>
    <row r="63" spans="1:25" ht="25" customHeight="1">
      <c r="A63" s="70" t="str">
        <f t="shared" si="15"/>
        <v/>
      </c>
      <c r="B63" s="25"/>
      <c r="C63" s="24"/>
      <c r="D63" s="24"/>
      <c r="E63" s="26"/>
      <c r="F63" s="26"/>
      <c r="G63" s="26"/>
      <c r="H63" s="26"/>
      <c r="I63" s="26"/>
      <c r="J63" s="26"/>
      <c r="K63" s="75" t="str">
        <f>IFERROR(_xlfn.XLOOKUP(D63,補助単価!$B$4:$B$28,補助単価!$G$4:$G$28),"")</f>
        <v/>
      </c>
      <c r="L63" s="84" t="str" cm="1">
        <f t="array" ref="L63">IF(SUMPRODUCT((E63:J63&lt;&gt;"")/COUNTIF(E63:J63,E63:J63&amp;""))=0,"",SUMPRODUCT((E63:J63&lt;&gt;"")/COUNTIF(E63:J63,E63:J63&amp;"")))</f>
        <v/>
      </c>
      <c r="M63" s="76" t="str">
        <f t="shared" si="4"/>
        <v/>
      </c>
      <c r="N63" s="82"/>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3" t="str">
        <f t="shared" si="11"/>
        <v>〇</v>
      </c>
      <c r="X63" s="65">
        <f>IFERROR(_xlfn.XLOOKUP(D63,補助単価!$C$30:$C$53,補助単価!$D$30:$D$53),0)</f>
        <v>0</v>
      </c>
      <c r="Y63" s="74" t="str">
        <f t="shared" si="12"/>
        <v/>
      </c>
    </row>
    <row r="64" spans="1:25" ht="25" customHeight="1">
      <c r="A64" s="70" t="str">
        <f t="shared" si="15"/>
        <v/>
      </c>
      <c r="B64" s="25"/>
      <c r="C64" s="24"/>
      <c r="D64" s="24"/>
      <c r="E64" s="26"/>
      <c r="F64" s="26"/>
      <c r="G64" s="26"/>
      <c r="H64" s="26"/>
      <c r="I64" s="26"/>
      <c r="J64" s="26"/>
      <c r="K64" s="75" t="str">
        <f>IFERROR(_xlfn.XLOOKUP(D64,補助単価!$B$4:$B$28,補助単価!$G$4:$G$28),"")</f>
        <v/>
      </c>
      <c r="L64" s="84" t="str" cm="1">
        <f t="array" ref="L64">IF(SUMPRODUCT((E64:J64&lt;&gt;"")/COUNTIF(E64:J64,E64:J64&amp;""))=0,"",SUMPRODUCT((E64:J64&lt;&gt;"")/COUNTIF(E64:J64,E64:J64&amp;"")))</f>
        <v/>
      </c>
      <c r="M64" s="76" t="str">
        <f t="shared" si="4"/>
        <v/>
      </c>
      <c r="N64" s="82"/>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3" t="str">
        <f t="shared" si="11"/>
        <v>〇</v>
      </c>
      <c r="X64" s="65">
        <f>IFERROR(_xlfn.XLOOKUP(D64,補助単価!$C$30:$C$53,補助単価!$D$30:$D$53),0)</f>
        <v>0</v>
      </c>
      <c r="Y64" s="74" t="str">
        <f t="shared" si="12"/>
        <v/>
      </c>
    </row>
    <row r="65" spans="1:25" ht="25" customHeight="1">
      <c r="A65" s="70" t="str">
        <f t="shared" si="15"/>
        <v/>
      </c>
      <c r="B65" s="25"/>
      <c r="C65" s="24"/>
      <c r="D65" s="24"/>
      <c r="E65" s="26"/>
      <c r="F65" s="26"/>
      <c r="G65" s="26"/>
      <c r="H65" s="26"/>
      <c r="I65" s="26"/>
      <c r="J65" s="26"/>
      <c r="K65" s="75" t="str">
        <f>IFERROR(_xlfn.XLOOKUP(D65,補助単価!$B$4:$B$28,補助単価!$G$4:$G$28),"")</f>
        <v/>
      </c>
      <c r="L65" s="84" t="str" cm="1">
        <f t="array" ref="L65">IF(SUMPRODUCT((E65:J65&lt;&gt;"")/COUNTIF(E65:J65,E65:J65&amp;""))=0,"",SUMPRODUCT((E65:J65&lt;&gt;"")/COUNTIF(E65:J65,E65:J65&amp;"")))</f>
        <v/>
      </c>
      <c r="M65" s="76" t="str">
        <f t="shared" si="4"/>
        <v/>
      </c>
      <c r="N65" s="82"/>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3" t="str">
        <f t="shared" si="11"/>
        <v>〇</v>
      </c>
      <c r="X65" s="65">
        <f>IFERROR(_xlfn.XLOOKUP(D65,補助単価!$C$30:$C$53,補助単価!$D$30:$D$53),0)</f>
        <v>0</v>
      </c>
      <c r="Y65" s="74" t="str">
        <f t="shared" si="12"/>
        <v/>
      </c>
    </row>
    <row r="66" spans="1:25" ht="25" customHeight="1">
      <c r="A66" s="70" t="str">
        <f t="shared" si="15"/>
        <v/>
      </c>
      <c r="B66" s="25"/>
      <c r="C66" s="24"/>
      <c r="D66" s="24"/>
      <c r="E66" s="26"/>
      <c r="F66" s="26"/>
      <c r="G66" s="26"/>
      <c r="H66" s="26"/>
      <c r="I66" s="26"/>
      <c r="J66" s="26"/>
      <c r="K66" s="75" t="str">
        <f>IFERROR(_xlfn.XLOOKUP(D66,補助単価!$B$4:$B$28,補助単価!$G$4:$G$28),"")</f>
        <v/>
      </c>
      <c r="L66" s="84" t="str" cm="1">
        <f t="array" ref="L66">IF(SUMPRODUCT((E66:J66&lt;&gt;"")/COUNTIF(E66:J66,E66:J66&amp;""))=0,"",SUMPRODUCT((E66:J66&lt;&gt;"")/COUNTIF(E66:J66,E66:J66&amp;"")))</f>
        <v/>
      </c>
      <c r="M66" s="76" t="str">
        <f t="shared" si="4"/>
        <v/>
      </c>
      <c r="N66" s="82"/>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3" t="str">
        <f t="shared" si="11"/>
        <v>〇</v>
      </c>
      <c r="X66" s="65">
        <f>IFERROR(_xlfn.XLOOKUP(D66,補助単価!$C$30:$C$53,補助単価!$D$30:$D$53),0)</f>
        <v>0</v>
      </c>
      <c r="Y66" s="74" t="str">
        <f t="shared" si="12"/>
        <v/>
      </c>
    </row>
    <row r="67" spans="1:25" ht="25" customHeight="1">
      <c r="A67" s="70" t="str">
        <f t="shared" si="15"/>
        <v/>
      </c>
      <c r="B67" s="25"/>
      <c r="C67" s="24"/>
      <c r="D67" s="24"/>
      <c r="E67" s="26"/>
      <c r="F67" s="26"/>
      <c r="G67" s="26"/>
      <c r="H67" s="26"/>
      <c r="I67" s="26"/>
      <c r="J67" s="26"/>
      <c r="K67" s="75" t="str">
        <f>IFERROR(_xlfn.XLOOKUP(D67,補助単価!$B$4:$B$28,補助単価!$G$4:$G$28),"")</f>
        <v/>
      </c>
      <c r="L67" s="84" t="str" cm="1">
        <f t="array" ref="L67">IF(SUMPRODUCT((E67:J67&lt;&gt;"")/COUNTIF(E67:J67,E67:J67&amp;""))=0,"",SUMPRODUCT((E67:J67&lt;&gt;"")/COUNTIF(E67:J67,E67:J67&amp;"")))</f>
        <v/>
      </c>
      <c r="M67" s="76" t="str">
        <f t="shared" si="4"/>
        <v/>
      </c>
      <c r="N67" s="82"/>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3" t="str">
        <f t="shared" si="11"/>
        <v>〇</v>
      </c>
      <c r="X67" s="65">
        <f>IFERROR(_xlfn.XLOOKUP(D67,補助単価!$C$30:$C$53,補助単価!$D$30:$D$53),0)</f>
        <v>0</v>
      </c>
      <c r="Y67" s="74" t="str">
        <f t="shared" si="12"/>
        <v/>
      </c>
    </row>
    <row r="68" spans="1:25" ht="25" customHeight="1">
      <c r="A68" s="70" t="str">
        <f t="shared" si="15"/>
        <v/>
      </c>
      <c r="B68" s="25"/>
      <c r="C68" s="24"/>
      <c r="D68" s="24"/>
      <c r="E68" s="26"/>
      <c r="F68" s="26"/>
      <c r="G68" s="26"/>
      <c r="H68" s="26"/>
      <c r="I68" s="26"/>
      <c r="J68" s="26"/>
      <c r="K68" s="75" t="str">
        <f>IFERROR(_xlfn.XLOOKUP(D68,補助単価!$B$4:$B$28,補助単価!$G$4:$G$28),"")</f>
        <v/>
      </c>
      <c r="L68" s="84" t="str" cm="1">
        <f t="array" ref="L68">IF(SUMPRODUCT((E68:J68&lt;&gt;"")/COUNTIF(E68:J68,E68:J68&amp;""))=0,"",SUMPRODUCT((E68:J68&lt;&gt;"")/COUNTIF(E68:J68,E68:J68&amp;"")))</f>
        <v/>
      </c>
      <c r="M68" s="76" t="str">
        <f t="shared" si="4"/>
        <v/>
      </c>
      <c r="N68" s="82"/>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3" t="str">
        <f t="shared" si="11"/>
        <v>〇</v>
      </c>
      <c r="X68" s="65">
        <f>IFERROR(_xlfn.XLOOKUP(D68,補助単価!$C$30:$C$53,補助単価!$D$30:$D$53),0)</f>
        <v>0</v>
      </c>
      <c r="Y68" s="74" t="str">
        <f t="shared" si="12"/>
        <v/>
      </c>
    </row>
    <row r="69" spans="1:25" ht="25" customHeight="1">
      <c r="A69" s="70" t="str">
        <f t="shared" ref="A69:A100" si="18">IF(M69="","",IF(M69=0,"",A68+1))</f>
        <v/>
      </c>
      <c r="B69" s="25"/>
      <c r="C69" s="24"/>
      <c r="D69" s="24"/>
      <c r="E69" s="26"/>
      <c r="F69" s="26"/>
      <c r="G69" s="26"/>
      <c r="H69" s="26"/>
      <c r="I69" s="26"/>
      <c r="J69" s="26"/>
      <c r="K69" s="75" t="str">
        <f>IFERROR(_xlfn.XLOOKUP(D69,補助単価!$B$4:$B$28,補助単価!$G$4:$G$28),"")</f>
        <v/>
      </c>
      <c r="L69" s="84" t="str" cm="1">
        <f t="array" ref="L69">IF(SUMPRODUCT((E69:J69&lt;&gt;"")/COUNTIF(E69:J69,E69:J69&amp;""))=0,"",SUMPRODUCT((E69:J69&lt;&gt;"")/COUNTIF(E69:J69,E69:J69&amp;"")))</f>
        <v/>
      </c>
      <c r="M69" s="76" t="str">
        <f t="shared" ref="M69:M132" si="19">IFERROR(K69*L69,"")</f>
        <v/>
      </c>
      <c r="N69" s="82"/>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3" t="str">
        <f t="shared" ref="W69:W132" si="26">IF(AND(Q69:V69,TRUE),"〇","×")</f>
        <v>〇</v>
      </c>
      <c r="X69" s="65">
        <f>IFERROR(_xlfn.XLOOKUP(D69,補助単価!$C$30:$C$53,補助単価!$D$30:$D$53),0)</f>
        <v>0</v>
      </c>
      <c r="Y69" s="74" t="str">
        <f t="shared" ref="Y69:Y132" si="27">IF(M69&lt;&gt;"",IF(L69&lt;=X69,"○","×"),"")</f>
        <v/>
      </c>
    </row>
    <row r="70" spans="1:25" ht="25" customHeight="1">
      <c r="A70" s="70" t="str">
        <f t="shared" si="18"/>
        <v/>
      </c>
      <c r="B70" s="25"/>
      <c r="C70" s="24"/>
      <c r="D70" s="24"/>
      <c r="E70" s="26"/>
      <c r="F70" s="26"/>
      <c r="G70" s="26"/>
      <c r="H70" s="26"/>
      <c r="I70" s="26"/>
      <c r="J70" s="26"/>
      <c r="K70" s="75" t="str">
        <f>IFERROR(_xlfn.XLOOKUP(D70,補助単価!$B$4:$B$28,補助単価!$G$4:$G$28),"")</f>
        <v/>
      </c>
      <c r="L70" s="84" t="str" cm="1">
        <f t="array" ref="L70">IF(SUMPRODUCT((E70:J70&lt;&gt;"")/COUNTIF(E70:J70,E70:J70&amp;""))=0,"",SUMPRODUCT((E70:J70&lt;&gt;"")/COUNTIF(E70:J70,E70:J70&amp;"")))</f>
        <v/>
      </c>
      <c r="M70" s="76" t="str">
        <f t="shared" si="19"/>
        <v/>
      </c>
      <c r="N70" s="82"/>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3" t="str">
        <f t="shared" si="26"/>
        <v>〇</v>
      </c>
      <c r="X70" s="65">
        <f>IFERROR(_xlfn.XLOOKUP(D70,補助単価!$C$30:$C$53,補助単価!$D$30:$D$53),0)</f>
        <v>0</v>
      </c>
      <c r="Y70" s="74" t="str">
        <f t="shared" si="27"/>
        <v/>
      </c>
    </row>
    <row r="71" spans="1:25" ht="25" customHeight="1">
      <c r="A71" s="70" t="str">
        <f t="shared" si="18"/>
        <v/>
      </c>
      <c r="B71" s="25"/>
      <c r="C71" s="24"/>
      <c r="D71" s="24"/>
      <c r="E71" s="26"/>
      <c r="F71" s="26"/>
      <c r="G71" s="26"/>
      <c r="H71" s="26"/>
      <c r="I71" s="26"/>
      <c r="J71" s="26"/>
      <c r="K71" s="75" t="str">
        <f>IFERROR(_xlfn.XLOOKUP(D71,補助単価!$B$4:$B$28,補助単価!$G$4:$G$28),"")</f>
        <v/>
      </c>
      <c r="L71" s="84" t="str" cm="1">
        <f t="array" ref="L71">IF(SUMPRODUCT((E71:J71&lt;&gt;"")/COUNTIF(E71:J71,E71:J71&amp;""))=0,"",SUMPRODUCT((E71:J71&lt;&gt;"")/COUNTIF(E71:J71,E71:J71&amp;"")))</f>
        <v/>
      </c>
      <c r="M71" s="76" t="str">
        <f t="shared" si="19"/>
        <v/>
      </c>
      <c r="N71" s="82"/>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3" t="str">
        <f t="shared" si="26"/>
        <v>〇</v>
      </c>
      <c r="X71" s="65">
        <f>IFERROR(_xlfn.XLOOKUP(D71,補助単価!$C$30:$C$53,補助単価!$D$30:$D$53),0)</f>
        <v>0</v>
      </c>
      <c r="Y71" s="74" t="str">
        <f t="shared" si="27"/>
        <v/>
      </c>
    </row>
    <row r="72" spans="1:25" ht="25" customHeight="1">
      <c r="A72" s="70" t="str">
        <f t="shared" si="18"/>
        <v/>
      </c>
      <c r="B72" s="25"/>
      <c r="C72" s="24"/>
      <c r="D72" s="24"/>
      <c r="E72" s="26"/>
      <c r="F72" s="26"/>
      <c r="G72" s="26"/>
      <c r="H72" s="26"/>
      <c r="I72" s="26"/>
      <c r="J72" s="26"/>
      <c r="K72" s="75" t="str">
        <f>IFERROR(_xlfn.XLOOKUP(D72,補助単価!$B$4:$B$28,補助単価!$G$4:$G$28),"")</f>
        <v/>
      </c>
      <c r="L72" s="84" t="str" cm="1">
        <f t="array" ref="L72">IF(SUMPRODUCT((E72:J72&lt;&gt;"")/COUNTIF(E72:J72,E72:J72&amp;""))=0,"",SUMPRODUCT((E72:J72&lt;&gt;"")/COUNTIF(E72:J72,E72:J72&amp;"")))</f>
        <v/>
      </c>
      <c r="M72" s="76" t="str">
        <f t="shared" si="19"/>
        <v/>
      </c>
      <c r="N72" s="82"/>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3" t="str">
        <f t="shared" si="26"/>
        <v>〇</v>
      </c>
      <c r="X72" s="65">
        <f>IFERROR(_xlfn.XLOOKUP(D72,補助単価!$C$30:$C$53,補助単価!$D$30:$D$53),0)</f>
        <v>0</v>
      </c>
      <c r="Y72" s="74" t="str">
        <f t="shared" si="27"/>
        <v/>
      </c>
    </row>
    <row r="73" spans="1:25" ht="25" customHeight="1">
      <c r="A73" s="70" t="str">
        <f t="shared" si="18"/>
        <v/>
      </c>
      <c r="B73" s="25"/>
      <c r="C73" s="24"/>
      <c r="D73" s="24"/>
      <c r="E73" s="26"/>
      <c r="F73" s="26"/>
      <c r="G73" s="26"/>
      <c r="H73" s="26"/>
      <c r="I73" s="26"/>
      <c r="J73" s="26"/>
      <c r="K73" s="75" t="str">
        <f>IFERROR(_xlfn.XLOOKUP(D73,補助単価!$B$4:$B$28,補助単価!$G$4:$G$28),"")</f>
        <v/>
      </c>
      <c r="L73" s="84" t="str" cm="1">
        <f t="array" ref="L73">IF(SUMPRODUCT((E73:J73&lt;&gt;"")/COUNTIF(E73:J73,E73:J73&amp;""))=0,"",SUMPRODUCT((E73:J73&lt;&gt;"")/COUNTIF(E73:J73,E73:J73&amp;"")))</f>
        <v/>
      </c>
      <c r="M73" s="76" t="str">
        <f t="shared" si="19"/>
        <v/>
      </c>
      <c r="N73" s="82"/>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3" t="str">
        <f t="shared" si="26"/>
        <v>〇</v>
      </c>
      <c r="X73" s="65">
        <f>IFERROR(_xlfn.XLOOKUP(D73,補助単価!$C$30:$C$53,補助単価!$D$30:$D$53),0)</f>
        <v>0</v>
      </c>
      <c r="Y73" s="74" t="str">
        <f t="shared" si="27"/>
        <v/>
      </c>
    </row>
    <row r="74" spans="1:25" ht="25" customHeight="1">
      <c r="A74" s="70" t="str">
        <f t="shared" si="18"/>
        <v/>
      </c>
      <c r="B74" s="25"/>
      <c r="C74" s="24"/>
      <c r="D74" s="24"/>
      <c r="E74" s="26"/>
      <c r="F74" s="26"/>
      <c r="G74" s="26"/>
      <c r="H74" s="26"/>
      <c r="I74" s="26"/>
      <c r="J74" s="26"/>
      <c r="K74" s="75" t="str">
        <f>IFERROR(_xlfn.XLOOKUP(D74,補助単価!$B$4:$B$28,補助単価!$G$4:$G$28),"")</f>
        <v/>
      </c>
      <c r="L74" s="84" t="str" cm="1">
        <f t="array" ref="L74">IF(SUMPRODUCT((E74:J74&lt;&gt;"")/COUNTIF(E74:J74,E74:J74&amp;""))=0,"",SUMPRODUCT((E74:J74&lt;&gt;"")/COUNTIF(E74:J74,E74:J74&amp;"")))</f>
        <v/>
      </c>
      <c r="M74" s="76" t="str">
        <f t="shared" si="19"/>
        <v/>
      </c>
      <c r="N74" s="82"/>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3" t="str">
        <f t="shared" si="26"/>
        <v>〇</v>
      </c>
      <c r="X74" s="65">
        <f>IFERROR(_xlfn.XLOOKUP(D74,補助単価!$C$30:$C$53,補助単価!$D$30:$D$53),0)</f>
        <v>0</v>
      </c>
      <c r="Y74" s="74" t="str">
        <f t="shared" si="27"/>
        <v/>
      </c>
    </row>
    <row r="75" spans="1:25" ht="25" customHeight="1">
      <c r="A75" s="70" t="str">
        <f t="shared" si="18"/>
        <v/>
      </c>
      <c r="B75" s="25"/>
      <c r="C75" s="24"/>
      <c r="D75" s="24"/>
      <c r="E75" s="26"/>
      <c r="F75" s="26"/>
      <c r="G75" s="26"/>
      <c r="H75" s="26"/>
      <c r="I75" s="26"/>
      <c r="J75" s="26"/>
      <c r="K75" s="75" t="str">
        <f>IFERROR(_xlfn.XLOOKUP(D75,補助単価!$B$4:$B$28,補助単価!$G$4:$G$28),"")</f>
        <v/>
      </c>
      <c r="L75" s="84" t="str" cm="1">
        <f t="array" ref="L75">IF(SUMPRODUCT((E75:J75&lt;&gt;"")/COUNTIF(E75:J75,E75:J75&amp;""))=0,"",SUMPRODUCT((E75:J75&lt;&gt;"")/COUNTIF(E75:J75,E75:J75&amp;"")))</f>
        <v/>
      </c>
      <c r="M75" s="76" t="str">
        <f t="shared" si="19"/>
        <v/>
      </c>
      <c r="N75" s="82"/>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3" t="str">
        <f t="shared" si="26"/>
        <v>〇</v>
      </c>
      <c r="X75" s="65">
        <f>IFERROR(_xlfn.XLOOKUP(D75,補助単価!$C$30:$C$53,補助単価!$D$30:$D$53),0)</f>
        <v>0</v>
      </c>
      <c r="Y75" s="74" t="str">
        <f t="shared" si="27"/>
        <v/>
      </c>
    </row>
    <row r="76" spans="1:25" ht="25" customHeight="1">
      <c r="A76" s="70" t="str">
        <f t="shared" si="18"/>
        <v/>
      </c>
      <c r="B76" s="25"/>
      <c r="C76" s="24"/>
      <c r="D76" s="24"/>
      <c r="E76" s="26"/>
      <c r="F76" s="26"/>
      <c r="G76" s="26"/>
      <c r="H76" s="26"/>
      <c r="I76" s="26"/>
      <c r="J76" s="26"/>
      <c r="K76" s="75" t="str">
        <f>IFERROR(_xlfn.XLOOKUP(D76,補助単価!$B$4:$B$28,補助単価!$G$4:$G$28),"")</f>
        <v/>
      </c>
      <c r="L76" s="84" t="str" cm="1">
        <f t="array" ref="L76">IF(SUMPRODUCT((E76:J76&lt;&gt;"")/COUNTIF(E76:J76,E76:J76&amp;""))=0,"",SUMPRODUCT((E76:J76&lt;&gt;"")/COUNTIF(E76:J76,E76:J76&amp;"")))</f>
        <v/>
      </c>
      <c r="M76" s="76" t="str">
        <f t="shared" si="19"/>
        <v/>
      </c>
      <c r="N76" s="82"/>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3" t="str">
        <f t="shared" si="26"/>
        <v>〇</v>
      </c>
      <c r="X76" s="65">
        <f>IFERROR(_xlfn.XLOOKUP(D76,補助単価!$C$30:$C$53,補助単価!$D$30:$D$53),0)</f>
        <v>0</v>
      </c>
      <c r="Y76" s="74" t="str">
        <f t="shared" si="27"/>
        <v/>
      </c>
    </row>
    <row r="77" spans="1:25" ht="25" customHeight="1">
      <c r="A77" s="70" t="str">
        <f t="shared" si="18"/>
        <v/>
      </c>
      <c r="B77" s="25"/>
      <c r="C77" s="24"/>
      <c r="D77" s="24"/>
      <c r="E77" s="26"/>
      <c r="F77" s="26"/>
      <c r="G77" s="26"/>
      <c r="H77" s="26"/>
      <c r="I77" s="26"/>
      <c r="J77" s="26"/>
      <c r="K77" s="75" t="str">
        <f>IFERROR(_xlfn.XLOOKUP(D77,補助単価!$B$4:$B$28,補助単価!$G$4:$G$28),"")</f>
        <v/>
      </c>
      <c r="L77" s="84" t="str" cm="1">
        <f t="array" ref="L77">IF(SUMPRODUCT((E77:J77&lt;&gt;"")/COUNTIF(E77:J77,E77:J77&amp;""))=0,"",SUMPRODUCT((E77:J77&lt;&gt;"")/COUNTIF(E77:J77,E77:J77&amp;"")))</f>
        <v/>
      </c>
      <c r="M77" s="76" t="str">
        <f t="shared" si="19"/>
        <v/>
      </c>
      <c r="N77" s="82"/>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3" t="str">
        <f t="shared" si="26"/>
        <v>〇</v>
      </c>
      <c r="X77" s="65">
        <f>IFERROR(_xlfn.XLOOKUP(D77,補助単価!$C$30:$C$53,補助単価!$D$30:$D$53),0)</f>
        <v>0</v>
      </c>
      <c r="Y77" s="74" t="str">
        <f t="shared" si="27"/>
        <v/>
      </c>
    </row>
    <row r="78" spans="1:25" ht="25" customHeight="1">
      <c r="A78" s="70" t="str">
        <f t="shared" si="18"/>
        <v/>
      </c>
      <c r="B78" s="25"/>
      <c r="C78" s="24"/>
      <c r="D78" s="24"/>
      <c r="E78" s="26"/>
      <c r="F78" s="26"/>
      <c r="G78" s="26"/>
      <c r="H78" s="26"/>
      <c r="I78" s="26"/>
      <c r="J78" s="26"/>
      <c r="K78" s="75" t="str">
        <f>IFERROR(_xlfn.XLOOKUP(D78,補助単価!$B$4:$B$28,補助単価!$G$4:$G$28),"")</f>
        <v/>
      </c>
      <c r="L78" s="84" t="str" cm="1">
        <f t="array" ref="L78">IF(SUMPRODUCT((E78:J78&lt;&gt;"")/COUNTIF(E78:J78,E78:J78&amp;""))=0,"",SUMPRODUCT((E78:J78&lt;&gt;"")/COUNTIF(E78:J78,E78:J78&amp;"")))</f>
        <v/>
      </c>
      <c r="M78" s="76" t="str">
        <f t="shared" si="19"/>
        <v/>
      </c>
      <c r="N78" s="82"/>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3" t="str">
        <f t="shared" si="26"/>
        <v>〇</v>
      </c>
      <c r="X78" s="65">
        <f>IFERROR(_xlfn.XLOOKUP(D78,補助単価!$C$30:$C$53,補助単価!$D$30:$D$53),0)</f>
        <v>0</v>
      </c>
      <c r="Y78" s="74" t="str">
        <f t="shared" si="27"/>
        <v/>
      </c>
    </row>
    <row r="79" spans="1:25" ht="25" customHeight="1">
      <c r="A79" s="70" t="str">
        <f t="shared" si="18"/>
        <v/>
      </c>
      <c r="B79" s="25"/>
      <c r="C79" s="24"/>
      <c r="D79" s="24"/>
      <c r="E79" s="26"/>
      <c r="F79" s="26"/>
      <c r="G79" s="26"/>
      <c r="H79" s="26"/>
      <c r="I79" s="26"/>
      <c r="J79" s="26"/>
      <c r="K79" s="75" t="str">
        <f>IFERROR(_xlfn.XLOOKUP(D79,補助単価!$B$4:$B$28,補助単価!$G$4:$G$28),"")</f>
        <v/>
      </c>
      <c r="L79" s="84" t="str" cm="1">
        <f t="array" ref="L79">IF(SUMPRODUCT((E79:J79&lt;&gt;"")/COUNTIF(E79:J79,E79:J79&amp;""))=0,"",SUMPRODUCT((E79:J79&lt;&gt;"")/COUNTIF(E79:J79,E79:J79&amp;"")))</f>
        <v/>
      </c>
      <c r="M79" s="76" t="str">
        <f t="shared" si="19"/>
        <v/>
      </c>
      <c r="N79" s="82"/>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3" t="str">
        <f t="shared" si="26"/>
        <v>〇</v>
      </c>
      <c r="X79" s="65">
        <f>IFERROR(_xlfn.XLOOKUP(D79,補助単価!$C$30:$C$53,補助単価!$D$30:$D$53),0)</f>
        <v>0</v>
      </c>
      <c r="Y79" s="74" t="str">
        <f t="shared" si="27"/>
        <v/>
      </c>
    </row>
    <row r="80" spans="1:25" ht="25" customHeight="1">
      <c r="A80" s="70" t="str">
        <f t="shared" si="18"/>
        <v/>
      </c>
      <c r="B80" s="25"/>
      <c r="C80" s="24"/>
      <c r="D80" s="24"/>
      <c r="E80" s="26"/>
      <c r="F80" s="26"/>
      <c r="G80" s="26"/>
      <c r="H80" s="26"/>
      <c r="I80" s="26"/>
      <c r="J80" s="26"/>
      <c r="K80" s="75" t="str">
        <f>IFERROR(_xlfn.XLOOKUP(D80,補助単価!$B$4:$B$28,補助単価!$G$4:$G$28),"")</f>
        <v/>
      </c>
      <c r="L80" s="84" t="str" cm="1">
        <f t="array" ref="L80">IF(SUMPRODUCT((E80:J80&lt;&gt;"")/COUNTIF(E80:J80,E80:J80&amp;""))=0,"",SUMPRODUCT((E80:J80&lt;&gt;"")/COUNTIF(E80:J80,E80:J80&amp;"")))</f>
        <v/>
      </c>
      <c r="M80" s="76" t="str">
        <f t="shared" si="19"/>
        <v/>
      </c>
      <c r="N80" s="82"/>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3" t="str">
        <f t="shared" si="26"/>
        <v>〇</v>
      </c>
      <c r="X80" s="65">
        <f>IFERROR(_xlfn.XLOOKUP(D80,補助単価!$C$30:$C$53,補助単価!$D$30:$D$53),0)</f>
        <v>0</v>
      </c>
      <c r="Y80" s="74" t="str">
        <f t="shared" si="27"/>
        <v/>
      </c>
    </row>
    <row r="81" spans="1:25" ht="25" customHeight="1">
      <c r="A81" s="70" t="str">
        <f t="shared" si="18"/>
        <v/>
      </c>
      <c r="B81" s="25"/>
      <c r="C81" s="24"/>
      <c r="D81" s="24"/>
      <c r="E81" s="26"/>
      <c r="F81" s="26"/>
      <c r="G81" s="26"/>
      <c r="H81" s="26"/>
      <c r="I81" s="26"/>
      <c r="J81" s="26"/>
      <c r="K81" s="75" t="str">
        <f>IFERROR(_xlfn.XLOOKUP(D81,補助単価!$B$4:$B$28,補助単価!$G$4:$G$28),"")</f>
        <v/>
      </c>
      <c r="L81" s="84" t="str" cm="1">
        <f t="array" ref="L81">IF(SUMPRODUCT((E81:J81&lt;&gt;"")/COUNTIF(E81:J81,E81:J81&amp;""))=0,"",SUMPRODUCT((E81:J81&lt;&gt;"")/COUNTIF(E81:J81,E81:J81&amp;"")))</f>
        <v/>
      </c>
      <c r="M81" s="76" t="str">
        <f t="shared" si="19"/>
        <v/>
      </c>
      <c r="N81" s="82"/>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3" t="str">
        <f t="shared" si="26"/>
        <v>〇</v>
      </c>
      <c r="X81" s="65">
        <f>IFERROR(_xlfn.XLOOKUP(D81,補助単価!$C$30:$C$53,補助単価!$D$30:$D$53),0)</f>
        <v>0</v>
      </c>
      <c r="Y81" s="74" t="str">
        <f t="shared" si="27"/>
        <v/>
      </c>
    </row>
    <row r="82" spans="1:25" ht="25" customHeight="1">
      <c r="A82" s="70" t="str">
        <f t="shared" si="18"/>
        <v/>
      </c>
      <c r="B82" s="25"/>
      <c r="C82" s="24"/>
      <c r="D82" s="24"/>
      <c r="E82" s="26"/>
      <c r="F82" s="26"/>
      <c r="G82" s="26"/>
      <c r="H82" s="26"/>
      <c r="I82" s="26"/>
      <c r="J82" s="26"/>
      <c r="K82" s="75" t="str">
        <f>IFERROR(_xlfn.XLOOKUP(D82,補助単価!$B$4:$B$28,補助単価!$G$4:$G$28),"")</f>
        <v/>
      </c>
      <c r="L82" s="84" t="str" cm="1">
        <f t="array" ref="L82">IF(SUMPRODUCT((E82:J82&lt;&gt;"")/COUNTIF(E82:J82,E82:J82&amp;""))=0,"",SUMPRODUCT((E82:J82&lt;&gt;"")/COUNTIF(E82:J82,E82:J82&amp;"")))</f>
        <v/>
      </c>
      <c r="M82" s="76" t="str">
        <f t="shared" si="19"/>
        <v/>
      </c>
      <c r="N82" s="82"/>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3" t="str">
        <f t="shared" si="26"/>
        <v>〇</v>
      </c>
      <c r="X82" s="65">
        <f>IFERROR(_xlfn.XLOOKUP(D82,補助単価!$C$30:$C$53,補助単価!$D$30:$D$53),0)</f>
        <v>0</v>
      </c>
      <c r="Y82" s="74" t="str">
        <f t="shared" si="27"/>
        <v/>
      </c>
    </row>
    <row r="83" spans="1:25" ht="25" customHeight="1">
      <c r="A83" s="70" t="str">
        <f t="shared" si="18"/>
        <v/>
      </c>
      <c r="B83" s="25"/>
      <c r="C83" s="24"/>
      <c r="D83" s="24"/>
      <c r="E83" s="26"/>
      <c r="F83" s="26"/>
      <c r="G83" s="26"/>
      <c r="H83" s="26"/>
      <c r="I83" s="26"/>
      <c r="J83" s="26"/>
      <c r="K83" s="75" t="str">
        <f>IFERROR(_xlfn.XLOOKUP(D83,補助単価!$B$4:$B$28,補助単価!$G$4:$G$28),"")</f>
        <v/>
      </c>
      <c r="L83" s="84" t="str" cm="1">
        <f t="array" ref="L83">IF(SUMPRODUCT((E83:J83&lt;&gt;"")/COUNTIF(E83:J83,E83:J83&amp;""))=0,"",SUMPRODUCT((E83:J83&lt;&gt;"")/COUNTIF(E83:J83,E83:J83&amp;"")))</f>
        <v/>
      </c>
      <c r="M83" s="76" t="str">
        <f t="shared" si="19"/>
        <v/>
      </c>
      <c r="N83" s="82"/>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3" t="str">
        <f t="shared" si="26"/>
        <v>〇</v>
      </c>
      <c r="X83" s="65">
        <f>IFERROR(_xlfn.XLOOKUP(D83,補助単価!$C$30:$C$53,補助単価!$D$30:$D$53),0)</f>
        <v>0</v>
      </c>
      <c r="Y83" s="74" t="str">
        <f t="shared" si="27"/>
        <v/>
      </c>
    </row>
    <row r="84" spans="1:25" ht="25" customHeight="1">
      <c r="A84" s="70" t="str">
        <f t="shared" si="18"/>
        <v/>
      </c>
      <c r="B84" s="25"/>
      <c r="C84" s="24"/>
      <c r="D84" s="24"/>
      <c r="E84" s="26"/>
      <c r="F84" s="26"/>
      <c r="G84" s="26"/>
      <c r="H84" s="26"/>
      <c r="I84" s="26"/>
      <c r="J84" s="26"/>
      <c r="K84" s="75" t="str">
        <f>IFERROR(_xlfn.XLOOKUP(D84,補助単価!$B$4:$B$28,補助単価!$G$4:$G$28),"")</f>
        <v/>
      </c>
      <c r="L84" s="84" t="str" cm="1">
        <f t="array" ref="L84">IF(SUMPRODUCT((E84:J84&lt;&gt;"")/COUNTIF(E84:J84,E84:J84&amp;""))=0,"",SUMPRODUCT((E84:J84&lt;&gt;"")/COUNTIF(E84:J84,E84:J84&amp;"")))</f>
        <v/>
      </c>
      <c r="M84" s="76" t="str">
        <f t="shared" si="19"/>
        <v/>
      </c>
      <c r="N84" s="82"/>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3" t="str">
        <f t="shared" si="26"/>
        <v>〇</v>
      </c>
      <c r="X84" s="65">
        <f>IFERROR(_xlfn.XLOOKUP(D84,補助単価!$C$30:$C$53,補助単価!$D$30:$D$53),0)</f>
        <v>0</v>
      </c>
      <c r="Y84" s="74" t="str">
        <f t="shared" si="27"/>
        <v/>
      </c>
    </row>
    <row r="85" spans="1:25" ht="25" customHeight="1">
      <c r="A85" s="70" t="str">
        <f t="shared" si="18"/>
        <v/>
      </c>
      <c r="B85" s="25"/>
      <c r="C85" s="24"/>
      <c r="D85" s="24"/>
      <c r="E85" s="26"/>
      <c r="F85" s="26"/>
      <c r="G85" s="26"/>
      <c r="H85" s="26"/>
      <c r="I85" s="26"/>
      <c r="J85" s="26"/>
      <c r="K85" s="75" t="str">
        <f>IFERROR(_xlfn.XLOOKUP(D85,補助単価!$B$4:$B$28,補助単価!$G$4:$G$28),"")</f>
        <v/>
      </c>
      <c r="L85" s="84" t="str" cm="1">
        <f t="array" ref="L85">IF(SUMPRODUCT((E85:J85&lt;&gt;"")/COUNTIF(E85:J85,E85:J85&amp;""))=0,"",SUMPRODUCT((E85:J85&lt;&gt;"")/COUNTIF(E85:J85,E85:J85&amp;"")))</f>
        <v/>
      </c>
      <c r="M85" s="76" t="str">
        <f t="shared" si="19"/>
        <v/>
      </c>
      <c r="N85" s="82"/>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3" t="str">
        <f t="shared" si="26"/>
        <v>〇</v>
      </c>
      <c r="X85" s="65">
        <f>IFERROR(_xlfn.XLOOKUP(D85,補助単価!$C$30:$C$53,補助単価!$D$30:$D$53),0)</f>
        <v>0</v>
      </c>
      <c r="Y85" s="74" t="str">
        <f t="shared" si="27"/>
        <v/>
      </c>
    </row>
    <row r="86" spans="1:25" ht="25" customHeight="1">
      <c r="A86" s="70" t="str">
        <f t="shared" si="18"/>
        <v/>
      </c>
      <c r="B86" s="25"/>
      <c r="C86" s="24"/>
      <c r="D86" s="24"/>
      <c r="E86" s="26"/>
      <c r="F86" s="26"/>
      <c r="G86" s="26"/>
      <c r="H86" s="26"/>
      <c r="I86" s="26"/>
      <c r="J86" s="26"/>
      <c r="K86" s="75" t="str">
        <f>IFERROR(_xlfn.XLOOKUP(D86,補助単価!$B$4:$B$28,補助単価!$G$4:$G$28),"")</f>
        <v/>
      </c>
      <c r="L86" s="84" t="str" cm="1">
        <f t="array" ref="L86">IF(SUMPRODUCT((E86:J86&lt;&gt;"")/COUNTIF(E86:J86,E86:J86&amp;""))=0,"",SUMPRODUCT((E86:J86&lt;&gt;"")/COUNTIF(E86:J86,E86:J86&amp;"")))</f>
        <v/>
      </c>
      <c r="M86" s="76" t="str">
        <f t="shared" si="19"/>
        <v/>
      </c>
      <c r="N86" s="82"/>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3" t="str">
        <f t="shared" si="26"/>
        <v>〇</v>
      </c>
      <c r="X86" s="65">
        <f>IFERROR(_xlfn.XLOOKUP(D86,補助単価!$C$30:$C$53,補助単価!$D$30:$D$53),0)</f>
        <v>0</v>
      </c>
      <c r="Y86" s="74" t="str">
        <f t="shared" si="27"/>
        <v/>
      </c>
    </row>
    <row r="87" spans="1:25" ht="25" customHeight="1">
      <c r="A87" s="70" t="str">
        <f t="shared" si="18"/>
        <v/>
      </c>
      <c r="B87" s="25"/>
      <c r="C87" s="24"/>
      <c r="D87" s="24"/>
      <c r="E87" s="26"/>
      <c r="F87" s="26"/>
      <c r="G87" s="26"/>
      <c r="H87" s="26"/>
      <c r="I87" s="26"/>
      <c r="J87" s="26"/>
      <c r="K87" s="75" t="str">
        <f>IFERROR(_xlfn.XLOOKUP(D87,補助単価!$B$4:$B$28,補助単価!$G$4:$G$28),"")</f>
        <v/>
      </c>
      <c r="L87" s="84" t="str" cm="1">
        <f t="array" ref="L87">IF(SUMPRODUCT((E87:J87&lt;&gt;"")/COUNTIF(E87:J87,E87:J87&amp;""))=0,"",SUMPRODUCT((E87:J87&lt;&gt;"")/COUNTIF(E87:J87,E87:J87&amp;"")))</f>
        <v/>
      </c>
      <c r="M87" s="76" t="str">
        <f t="shared" si="19"/>
        <v/>
      </c>
      <c r="N87" s="82"/>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3" t="str">
        <f t="shared" si="26"/>
        <v>〇</v>
      </c>
      <c r="X87" s="65">
        <f>IFERROR(_xlfn.XLOOKUP(D87,補助単価!$C$30:$C$53,補助単価!$D$30:$D$53),0)</f>
        <v>0</v>
      </c>
      <c r="Y87" s="74" t="str">
        <f t="shared" si="27"/>
        <v/>
      </c>
    </row>
    <row r="88" spans="1:25" ht="25" customHeight="1">
      <c r="A88" s="70" t="str">
        <f t="shared" si="18"/>
        <v/>
      </c>
      <c r="B88" s="25"/>
      <c r="C88" s="24"/>
      <c r="D88" s="24"/>
      <c r="E88" s="26"/>
      <c r="F88" s="26"/>
      <c r="G88" s="26"/>
      <c r="H88" s="26"/>
      <c r="I88" s="26"/>
      <c r="J88" s="26"/>
      <c r="K88" s="75" t="str">
        <f>IFERROR(_xlfn.XLOOKUP(D88,補助単価!$B$4:$B$28,補助単価!$G$4:$G$28),"")</f>
        <v/>
      </c>
      <c r="L88" s="84" t="str" cm="1">
        <f t="array" ref="L88">IF(SUMPRODUCT((E88:J88&lt;&gt;"")/COUNTIF(E88:J88,E88:J88&amp;""))=0,"",SUMPRODUCT((E88:J88&lt;&gt;"")/COUNTIF(E88:J88,E88:J88&amp;"")))</f>
        <v/>
      </c>
      <c r="M88" s="76" t="str">
        <f t="shared" si="19"/>
        <v/>
      </c>
      <c r="N88" s="82"/>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3" t="str">
        <f t="shared" si="26"/>
        <v>〇</v>
      </c>
      <c r="X88" s="65">
        <f>IFERROR(_xlfn.XLOOKUP(D88,補助単価!$C$30:$C$53,補助単価!$D$30:$D$53),0)</f>
        <v>0</v>
      </c>
      <c r="Y88" s="74" t="str">
        <f t="shared" si="27"/>
        <v/>
      </c>
    </row>
    <row r="89" spans="1:25" ht="25" customHeight="1">
      <c r="A89" s="70" t="str">
        <f t="shared" si="18"/>
        <v/>
      </c>
      <c r="B89" s="25"/>
      <c r="C89" s="24"/>
      <c r="D89" s="24"/>
      <c r="E89" s="26"/>
      <c r="F89" s="26"/>
      <c r="G89" s="26"/>
      <c r="H89" s="26"/>
      <c r="I89" s="26"/>
      <c r="J89" s="26"/>
      <c r="K89" s="75" t="str">
        <f>IFERROR(_xlfn.XLOOKUP(D89,補助単価!$B$4:$B$28,補助単価!$G$4:$G$28),"")</f>
        <v/>
      </c>
      <c r="L89" s="84" t="str" cm="1">
        <f t="array" ref="L89">IF(SUMPRODUCT((E89:J89&lt;&gt;"")/COUNTIF(E89:J89,E89:J89&amp;""))=0,"",SUMPRODUCT((E89:J89&lt;&gt;"")/COUNTIF(E89:J89,E89:J89&amp;"")))</f>
        <v/>
      </c>
      <c r="M89" s="76" t="str">
        <f t="shared" si="19"/>
        <v/>
      </c>
      <c r="N89" s="82"/>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3" t="str">
        <f t="shared" si="26"/>
        <v>〇</v>
      </c>
      <c r="X89" s="65">
        <f>IFERROR(_xlfn.XLOOKUP(D89,補助単価!$C$30:$C$53,補助単価!$D$30:$D$53),0)</f>
        <v>0</v>
      </c>
      <c r="Y89" s="74" t="str">
        <f t="shared" si="27"/>
        <v/>
      </c>
    </row>
    <row r="90" spans="1:25" ht="25" customHeight="1">
      <c r="A90" s="70" t="str">
        <f t="shared" si="18"/>
        <v/>
      </c>
      <c r="B90" s="25"/>
      <c r="C90" s="24"/>
      <c r="D90" s="24"/>
      <c r="E90" s="26"/>
      <c r="F90" s="26"/>
      <c r="G90" s="26"/>
      <c r="H90" s="26"/>
      <c r="I90" s="26"/>
      <c r="J90" s="26"/>
      <c r="K90" s="75" t="str">
        <f>IFERROR(_xlfn.XLOOKUP(D90,補助単価!$B$4:$B$28,補助単価!$G$4:$G$28),"")</f>
        <v/>
      </c>
      <c r="L90" s="84" t="str" cm="1">
        <f t="array" ref="L90">IF(SUMPRODUCT((E90:J90&lt;&gt;"")/COUNTIF(E90:J90,E90:J90&amp;""))=0,"",SUMPRODUCT((E90:J90&lt;&gt;"")/COUNTIF(E90:J90,E90:J90&amp;"")))</f>
        <v/>
      </c>
      <c r="M90" s="76" t="str">
        <f t="shared" si="19"/>
        <v/>
      </c>
      <c r="N90" s="82"/>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3" t="str">
        <f t="shared" si="26"/>
        <v>〇</v>
      </c>
      <c r="X90" s="65">
        <f>IFERROR(_xlfn.XLOOKUP(D90,補助単価!$C$30:$C$53,補助単価!$D$30:$D$53),0)</f>
        <v>0</v>
      </c>
      <c r="Y90" s="74" t="str">
        <f t="shared" si="27"/>
        <v/>
      </c>
    </row>
    <row r="91" spans="1:25" ht="25" customHeight="1">
      <c r="A91" s="70" t="str">
        <f t="shared" si="18"/>
        <v/>
      </c>
      <c r="B91" s="25"/>
      <c r="C91" s="24"/>
      <c r="D91" s="24"/>
      <c r="E91" s="26"/>
      <c r="F91" s="26"/>
      <c r="G91" s="26"/>
      <c r="H91" s="26"/>
      <c r="I91" s="26"/>
      <c r="J91" s="26"/>
      <c r="K91" s="75" t="str">
        <f>IFERROR(_xlfn.XLOOKUP(D91,補助単価!$B$4:$B$28,補助単価!$G$4:$G$28),"")</f>
        <v/>
      </c>
      <c r="L91" s="84" t="str" cm="1">
        <f t="array" ref="L91">IF(SUMPRODUCT((E91:J91&lt;&gt;"")/COUNTIF(E91:J91,E91:J91&amp;""))=0,"",SUMPRODUCT((E91:J91&lt;&gt;"")/COUNTIF(E91:J91,E91:J91&amp;"")))</f>
        <v/>
      </c>
      <c r="M91" s="76" t="str">
        <f t="shared" si="19"/>
        <v/>
      </c>
      <c r="N91" s="82"/>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3" t="str">
        <f t="shared" si="26"/>
        <v>〇</v>
      </c>
      <c r="X91" s="65">
        <f>IFERROR(_xlfn.XLOOKUP(D91,補助単価!$C$30:$C$53,補助単価!$D$30:$D$53),0)</f>
        <v>0</v>
      </c>
      <c r="Y91" s="74" t="str">
        <f t="shared" si="27"/>
        <v/>
      </c>
    </row>
    <row r="92" spans="1:25" ht="25" customHeight="1">
      <c r="A92" s="70" t="str">
        <f t="shared" si="18"/>
        <v/>
      </c>
      <c r="B92" s="25"/>
      <c r="C92" s="24"/>
      <c r="D92" s="24"/>
      <c r="E92" s="26"/>
      <c r="F92" s="26"/>
      <c r="G92" s="26"/>
      <c r="H92" s="26"/>
      <c r="I92" s="26"/>
      <c r="J92" s="26"/>
      <c r="K92" s="75" t="str">
        <f>IFERROR(_xlfn.XLOOKUP(D92,補助単価!$B$4:$B$28,補助単価!$G$4:$G$28),"")</f>
        <v/>
      </c>
      <c r="L92" s="84" t="str" cm="1">
        <f t="array" ref="L92">IF(SUMPRODUCT((E92:J92&lt;&gt;"")/COUNTIF(E92:J92,E92:J92&amp;""))=0,"",SUMPRODUCT((E92:J92&lt;&gt;"")/COUNTIF(E92:J92,E92:J92&amp;"")))</f>
        <v/>
      </c>
      <c r="M92" s="76" t="str">
        <f t="shared" si="19"/>
        <v/>
      </c>
      <c r="N92" s="82"/>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3" t="str">
        <f t="shared" si="26"/>
        <v>〇</v>
      </c>
      <c r="X92" s="65">
        <f>IFERROR(_xlfn.XLOOKUP(D92,補助単価!$C$30:$C$53,補助単価!$D$30:$D$53),0)</f>
        <v>0</v>
      </c>
      <c r="Y92" s="74" t="str">
        <f t="shared" si="27"/>
        <v/>
      </c>
    </row>
    <row r="93" spans="1:25" ht="25" customHeight="1">
      <c r="A93" s="70" t="str">
        <f t="shared" si="18"/>
        <v/>
      </c>
      <c r="B93" s="25"/>
      <c r="C93" s="24"/>
      <c r="D93" s="24"/>
      <c r="E93" s="26"/>
      <c r="F93" s="26"/>
      <c r="G93" s="26"/>
      <c r="H93" s="26"/>
      <c r="I93" s="26"/>
      <c r="J93" s="26"/>
      <c r="K93" s="75" t="str">
        <f>IFERROR(_xlfn.XLOOKUP(D93,補助単価!$B$4:$B$28,補助単価!$G$4:$G$28),"")</f>
        <v/>
      </c>
      <c r="L93" s="84" t="str" cm="1">
        <f t="array" ref="L93">IF(SUMPRODUCT((E93:J93&lt;&gt;"")/COUNTIF(E93:J93,E93:J93&amp;""))=0,"",SUMPRODUCT((E93:J93&lt;&gt;"")/COUNTIF(E93:J93,E93:J93&amp;"")))</f>
        <v/>
      </c>
      <c r="M93" s="76" t="str">
        <f t="shared" si="19"/>
        <v/>
      </c>
      <c r="N93" s="82"/>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3" t="str">
        <f t="shared" si="26"/>
        <v>〇</v>
      </c>
      <c r="X93" s="65">
        <f>IFERROR(_xlfn.XLOOKUP(D93,補助単価!$C$30:$C$53,補助単価!$D$30:$D$53),0)</f>
        <v>0</v>
      </c>
      <c r="Y93" s="74" t="str">
        <f t="shared" si="27"/>
        <v/>
      </c>
    </row>
    <row r="94" spans="1:25" ht="25" customHeight="1">
      <c r="A94" s="70" t="str">
        <f t="shared" si="18"/>
        <v/>
      </c>
      <c r="B94" s="25"/>
      <c r="C94" s="24"/>
      <c r="D94" s="24"/>
      <c r="E94" s="26"/>
      <c r="F94" s="26"/>
      <c r="G94" s="26"/>
      <c r="H94" s="26"/>
      <c r="I94" s="26"/>
      <c r="J94" s="26"/>
      <c r="K94" s="75" t="str">
        <f>IFERROR(_xlfn.XLOOKUP(D94,補助単価!$B$4:$B$28,補助単価!$G$4:$G$28),"")</f>
        <v/>
      </c>
      <c r="L94" s="84" t="str" cm="1">
        <f t="array" ref="L94">IF(SUMPRODUCT((E94:J94&lt;&gt;"")/COUNTIF(E94:J94,E94:J94&amp;""))=0,"",SUMPRODUCT((E94:J94&lt;&gt;"")/COUNTIF(E94:J94,E94:J94&amp;"")))</f>
        <v/>
      </c>
      <c r="M94" s="76" t="str">
        <f t="shared" si="19"/>
        <v/>
      </c>
      <c r="N94" s="82"/>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3" t="str">
        <f t="shared" si="26"/>
        <v>〇</v>
      </c>
      <c r="X94" s="65">
        <f>IFERROR(_xlfn.XLOOKUP(D94,補助単価!$C$30:$C$53,補助単価!$D$30:$D$53),0)</f>
        <v>0</v>
      </c>
      <c r="Y94" s="74" t="str">
        <f t="shared" si="27"/>
        <v/>
      </c>
    </row>
    <row r="95" spans="1:25" ht="25" customHeight="1">
      <c r="A95" s="70" t="str">
        <f t="shared" si="18"/>
        <v/>
      </c>
      <c r="B95" s="25"/>
      <c r="C95" s="24"/>
      <c r="D95" s="24"/>
      <c r="E95" s="26"/>
      <c r="F95" s="26"/>
      <c r="G95" s="26"/>
      <c r="H95" s="26"/>
      <c r="I95" s="26"/>
      <c r="J95" s="26"/>
      <c r="K95" s="75" t="str">
        <f>IFERROR(_xlfn.XLOOKUP(D95,補助単価!$B$4:$B$28,補助単価!$G$4:$G$28),"")</f>
        <v/>
      </c>
      <c r="L95" s="84" t="str" cm="1">
        <f t="array" ref="L95">IF(SUMPRODUCT((E95:J95&lt;&gt;"")/COUNTIF(E95:J95,E95:J95&amp;""))=0,"",SUMPRODUCT((E95:J95&lt;&gt;"")/COUNTIF(E95:J95,E95:J95&amp;"")))</f>
        <v/>
      </c>
      <c r="M95" s="76" t="str">
        <f t="shared" si="19"/>
        <v/>
      </c>
      <c r="N95" s="82"/>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3" t="str">
        <f t="shared" si="26"/>
        <v>〇</v>
      </c>
      <c r="X95" s="65">
        <f>IFERROR(_xlfn.XLOOKUP(D95,補助単価!$C$30:$C$53,補助単価!$D$30:$D$53),0)</f>
        <v>0</v>
      </c>
      <c r="Y95" s="74" t="str">
        <f t="shared" si="27"/>
        <v/>
      </c>
    </row>
    <row r="96" spans="1:25" ht="25" customHeight="1">
      <c r="A96" s="70" t="str">
        <f t="shared" si="18"/>
        <v/>
      </c>
      <c r="B96" s="25"/>
      <c r="C96" s="24"/>
      <c r="D96" s="24"/>
      <c r="E96" s="26"/>
      <c r="F96" s="26"/>
      <c r="G96" s="26"/>
      <c r="H96" s="26"/>
      <c r="I96" s="26"/>
      <c r="J96" s="26"/>
      <c r="K96" s="75" t="str">
        <f>IFERROR(_xlfn.XLOOKUP(D96,補助単価!$B$4:$B$28,補助単価!$G$4:$G$28),"")</f>
        <v/>
      </c>
      <c r="L96" s="84" t="str" cm="1">
        <f t="array" ref="L96">IF(SUMPRODUCT((E96:J96&lt;&gt;"")/COUNTIF(E96:J96,E96:J96&amp;""))=0,"",SUMPRODUCT((E96:J96&lt;&gt;"")/COUNTIF(E96:J96,E96:J96&amp;"")))</f>
        <v/>
      </c>
      <c r="M96" s="76" t="str">
        <f t="shared" si="19"/>
        <v/>
      </c>
      <c r="N96" s="82"/>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3" t="str">
        <f t="shared" si="26"/>
        <v>〇</v>
      </c>
      <c r="X96" s="65">
        <f>IFERROR(_xlfn.XLOOKUP(D96,補助単価!$C$30:$C$53,補助単価!$D$30:$D$53),0)</f>
        <v>0</v>
      </c>
      <c r="Y96" s="74" t="str">
        <f t="shared" si="27"/>
        <v/>
      </c>
    </row>
    <row r="97" spans="1:25" ht="25" customHeight="1">
      <c r="A97" s="70" t="str">
        <f t="shared" si="18"/>
        <v/>
      </c>
      <c r="B97" s="25"/>
      <c r="C97" s="24"/>
      <c r="D97" s="24"/>
      <c r="E97" s="26"/>
      <c r="F97" s="26"/>
      <c r="G97" s="26"/>
      <c r="H97" s="26"/>
      <c r="I97" s="26"/>
      <c r="J97" s="26"/>
      <c r="K97" s="75" t="str">
        <f>IFERROR(_xlfn.XLOOKUP(D97,補助単価!$B$4:$B$28,補助単価!$G$4:$G$28),"")</f>
        <v/>
      </c>
      <c r="L97" s="84" t="str" cm="1">
        <f t="array" ref="L97">IF(SUMPRODUCT((E97:J97&lt;&gt;"")/COUNTIF(E97:J97,E97:J97&amp;""))=0,"",SUMPRODUCT((E97:J97&lt;&gt;"")/COUNTIF(E97:J97,E97:J97&amp;"")))</f>
        <v/>
      </c>
      <c r="M97" s="76" t="str">
        <f t="shared" si="19"/>
        <v/>
      </c>
      <c r="N97" s="82"/>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3" t="str">
        <f t="shared" si="26"/>
        <v>〇</v>
      </c>
      <c r="X97" s="65">
        <f>IFERROR(_xlfn.XLOOKUP(D97,補助単価!$C$30:$C$53,補助単価!$D$30:$D$53),0)</f>
        <v>0</v>
      </c>
      <c r="Y97" s="74" t="str">
        <f t="shared" si="27"/>
        <v/>
      </c>
    </row>
    <row r="98" spans="1:25" ht="25" customHeight="1">
      <c r="A98" s="70" t="str">
        <f t="shared" si="18"/>
        <v/>
      </c>
      <c r="B98" s="25"/>
      <c r="C98" s="24"/>
      <c r="D98" s="24"/>
      <c r="E98" s="26"/>
      <c r="F98" s="26"/>
      <c r="G98" s="26"/>
      <c r="H98" s="26"/>
      <c r="I98" s="26"/>
      <c r="J98" s="26"/>
      <c r="K98" s="75" t="str">
        <f>IFERROR(_xlfn.XLOOKUP(D98,補助単価!$B$4:$B$28,補助単価!$G$4:$G$28),"")</f>
        <v/>
      </c>
      <c r="L98" s="84" t="str" cm="1">
        <f t="array" ref="L98">IF(SUMPRODUCT((E98:J98&lt;&gt;"")/COUNTIF(E98:J98,E98:J98&amp;""))=0,"",SUMPRODUCT((E98:J98&lt;&gt;"")/COUNTIF(E98:J98,E98:J98&amp;"")))</f>
        <v/>
      </c>
      <c r="M98" s="76" t="str">
        <f t="shared" si="19"/>
        <v/>
      </c>
      <c r="N98" s="82"/>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3" t="str">
        <f t="shared" si="26"/>
        <v>〇</v>
      </c>
      <c r="X98" s="65">
        <f>IFERROR(_xlfn.XLOOKUP(D98,補助単価!$C$30:$C$53,補助単価!$D$30:$D$53),0)</f>
        <v>0</v>
      </c>
      <c r="Y98" s="74" t="str">
        <f t="shared" si="27"/>
        <v/>
      </c>
    </row>
    <row r="99" spans="1:25" ht="25" customHeight="1">
      <c r="A99" s="70" t="str">
        <f t="shared" si="18"/>
        <v/>
      </c>
      <c r="B99" s="25"/>
      <c r="C99" s="24"/>
      <c r="D99" s="24"/>
      <c r="E99" s="26"/>
      <c r="F99" s="26"/>
      <c r="G99" s="26"/>
      <c r="H99" s="26"/>
      <c r="I99" s="26"/>
      <c r="J99" s="26"/>
      <c r="K99" s="75" t="str">
        <f>IFERROR(_xlfn.XLOOKUP(D99,補助単価!$B$4:$B$28,補助単価!$G$4:$G$28),"")</f>
        <v/>
      </c>
      <c r="L99" s="84" t="str" cm="1">
        <f t="array" ref="L99">IF(SUMPRODUCT((E99:J99&lt;&gt;"")/COUNTIF(E99:J99,E99:J99&amp;""))=0,"",SUMPRODUCT((E99:J99&lt;&gt;"")/COUNTIF(E99:J99,E99:J99&amp;"")))</f>
        <v/>
      </c>
      <c r="M99" s="76" t="str">
        <f t="shared" si="19"/>
        <v/>
      </c>
      <c r="N99" s="82"/>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3" t="str">
        <f t="shared" si="26"/>
        <v>〇</v>
      </c>
      <c r="X99" s="65">
        <f>IFERROR(_xlfn.XLOOKUP(D99,補助単価!$C$30:$C$53,補助単価!$D$30:$D$53),0)</f>
        <v>0</v>
      </c>
      <c r="Y99" s="74" t="str">
        <f t="shared" si="27"/>
        <v/>
      </c>
    </row>
    <row r="100" spans="1:25" ht="25" customHeight="1">
      <c r="A100" s="70" t="str">
        <f t="shared" si="18"/>
        <v/>
      </c>
      <c r="B100" s="25"/>
      <c r="C100" s="24"/>
      <c r="D100" s="24"/>
      <c r="E100" s="26"/>
      <c r="F100" s="26"/>
      <c r="G100" s="26"/>
      <c r="H100" s="26"/>
      <c r="I100" s="26"/>
      <c r="J100" s="26"/>
      <c r="K100" s="75" t="str">
        <f>IFERROR(_xlfn.XLOOKUP(D100,補助単価!$B$4:$B$28,補助単価!$G$4:$G$28),"")</f>
        <v/>
      </c>
      <c r="L100" s="84" t="str" cm="1">
        <f t="array" ref="L100">IF(SUMPRODUCT((E100:J100&lt;&gt;"")/COUNTIF(E100:J100,E100:J100&amp;""))=0,"",SUMPRODUCT((E100:J100&lt;&gt;"")/COUNTIF(E100:J100,E100:J100&amp;"")))</f>
        <v/>
      </c>
      <c r="M100" s="76" t="str">
        <f t="shared" si="19"/>
        <v/>
      </c>
      <c r="N100" s="82"/>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3" t="str">
        <f t="shared" si="26"/>
        <v>〇</v>
      </c>
      <c r="X100" s="65">
        <f>IFERROR(_xlfn.XLOOKUP(D100,補助単価!$C$30:$C$53,補助単価!$D$30:$D$53),0)</f>
        <v>0</v>
      </c>
      <c r="Y100" s="74" t="str">
        <f t="shared" si="27"/>
        <v/>
      </c>
    </row>
    <row r="101" spans="1:25" ht="25" customHeight="1">
      <c r="A101" s="70" t="str">
        <f t="shared" ref="A101:A132" si="30">IF(M101="","",IF(M101=0,"",A100+1))</f>
        <v/>
      </c>
      <c r="B101" s="25"/>
      <c r="C101" s="24"/>
      <c r="D101" s="24"/>
      <c r="E101" s="26"/>
      <c r="F101" s="26"/>
      <c r="G101" s="26"/>
      <c r="H101" s="26"/>
      <c r="I101" s="26"/>
      <c r="J101" s="26"/>
      <c r="K101" s="75" t="str">
        <f>IFERROR(_xlfn.XLOOKUP(D101,補助単価!$B$4:$B$28,補助単価!$G$4:$G$28),"")</f>
        <v/>
      </c>
      <c r="L101" s="84" t="str" cm="1">
        <f t="array" ref="L101">IF(SUMPRODUCT((E101:J101&lt;&gt;"")/COUNTIF(E101:J101,E101:J101&amp;""))=0,"",SUMPRODUCT((E101:J101&lt;&gt;"")/COUNTIF(E101:J101,E101:J101&amp;"")))</f>
        <v/>
      </c>
      <c r="M101" s="76" t="str">
        <f t="shared" si="19"/>
        <v/>
      </c>
      <c r="N101" s="82"/>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3" t="str">
        <f t="shared" si="26"/>
        <v>〇</v>
      </c>
      <c r="X101" s="65">
        <f>IFERROR(_xlfn.XLOOKUP(D101,補助単価!$C$30:$C$53,補助単価!$D$30:$D$53),0)</f>
        <v>0</v>
      </c>
      <c r="Y101" s="74" t="str">
        <f t="shared" si="27"/>
        <v/>
      </c>
    </row>
    <row r="102" spans="1:25" ht="25" customHeight="1">
      <c r="A102" s="70" t="str">
        <f t="shared" si="30"/>
        <v/>
      </c>
      <c r="B102" s="25"/>
      <c r="C102" s="24"/>
      <c r="D102" s="24"/>
      <c r="E102" s="26"/>
      <c r="F102" s="26"/>
      <c r="G102" s="26"/>
      <c r="H102" s="26"/>
      <c r="I102" s="26"/>
      <c r="J102" s="26"/>
      <c r="K102" s="75" t="str">
        <f>IFERROR(_xlfn.XLOOKUP(D102,補助単価!$B$4:$B$28,補助単価!$G$4:$G$28),"")</f>
        <v/>
      </c>
      <c r="L102" s="84" t="str" cm="1">
        <f t="array" ref="L102">IF(SUMPRODUCT((E102:J102&lt;&gt;"")/COUNTIF(E102:J102,E102:J102&amp;""))=0,"",SUMPRODUCT((E102:J102&lt;&gt;"")/COUNTIF(E102:J102,E102:J102&amp;"")))</f>
        <v/>
      </c>
      <c r="M102" s="76" t="str">
        <f t="shared" si="19"/>
        <v/>
      </c>
      <c r="N102" s="82"/>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3" t="str">
        <f t="shared" si="26"/>
        <v>〇</v>
      </c>
      <c r="X102" s="65">
        <f>IFERROR(_xlfn.XLOOKUP(D102,補助単価!$C$30:$C$53,補助単価!$D$30:$D$53),0)</f>
        <v>0</v>
      </c>
      <c r="Y102" s="74" t="str">
        <f t="shared" si="27"/>
        <v/>
      </c>
    </row>
    <row r="103" spans="1:25" ht="25" customHeight="1">
      <c r="A103" s="70" t="str">
        <f t="shared" si="30"/>
        <v/>
      </c>
      <c r="B103" s="25"/>
      <c r="C103" s="24"/>
      <c r="D103" s="24"/>
      <c r="E103" s="26"/>
      <c r="F103" s="26"/>
      <c r="G103" s="26"/>
      <c r="H103" s="26"/>
      <c r="I103" s="26"/>
      <c r="J103" s="26"/>
      <c r="K103" s="75" t="str">
        <f>IFERROR(_xlfn.XLOOKUP(D103,補助単価!$B$4:$B$28,補助単価!$G$4:$G$28),"")</f>
        <v/>
      </c>
      <c r="L103" s="84" t="str" cm="1">
        <f t="array" ref="L103">IF(SUMPRODUCT((E103:J103&lt;&gt;"")/COUNTIF(E103:J103,E103:J103&amp;""))=0,"",SUMPRODUCT((E103:J103&lt;&gt;"")/COUNTIF(E103:J103,E103:J103&amp;"")))</f>
        <v/>
      </c>
      <c r="M103" s="76" t="str">
        <f t="shared" si="19"/>
        <v/>
      </c>
      <c r="N103" s="82"/>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3" t="str">
        <f t="shared" si="26"/>
        <v>〇</v>
      </c>
      <c r="X103" s="65">
        <f>IFERROR(_xlfn.XLOOKUP(D103,補助単価!$C$30:$C$53,補助単価!$D$30:$D$53),0)</f>
        <v>0</v>
      </c>
      <c r="Y103" s="74" t="str">
        <f t="shared" si="27"/>
        <v/>
      </c>
    </row>
    <row r="104" spans="1:25" ht="25" customHeight="1">
      <c r="A104" s="70" t="str">
        <f t="shared" si="30"/>
        <v/>
      </c>
      <c r="B104" s="25"/>
      <c r="C104" s="24"/>
      <c r="D104" s="24"/>
      <c r="E104" s="26"/>
      <c r="F104" s="26"/>
      <c r="G104" s="26"/>
      <c r="H104" s="26"/>
      <c r="I104" s="26"/>
      <c r="J104" s="26"/>
      <c r="K104" s="75" t="str">
        <f>IFERROR(_xlfn.XLOOKUP(D104,補助単価!$B$4:$B$28,補助単価!$G$4:$G$28),"")</f>
        <v/>
      </c>
      <c r="L104" s="84" t="str" cm="1">
        <f t="array" ref="L104">IF(SUMPRODUCT((E104:J104&lt;&gt;"")/COUNTIF(E104:J104,E104:J104&amp;""))=0,"",SUMPRODUCT((E104:J104&lt;&gt;"")/COUNTIF(E104:J104,E104:J104&amp;"")))</f>
        <v/>
      </c>
      <c r="M104" s="76" t="str">
        <f t="shared" si="19"/>
        <v/>
      </c>
      <c r="N104" s="82"/>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3" t="str">
        <f t="shared" si="26"/>
        <v>〇</v>
      </c>
      <c r="X104" s="65">
        <f>IFERROR(_xlfn.XLOOKUP(D104,補助単価!$C$30:$C$53,補助単価!$D$30:$D$53),0)</f>
        <v>0</v>
      </c>
      <c r="Y104" s="74" t="str">
        <f t="shared" si="27"/>
        <v/>
      </c>
    </row>
    <row r="105" spans="1:25" ht="25" customHeight="1">
      <c r="A105" s="70" t="str">
        <f t="shared" si="30"/>
        <v/>
      </c>
      <c r="B105" s="25"/>
      <c r="C105" s="24"/>
      <c r="D105" s="24"/>
      <c r="E105" s="26"/>
      <c r="F105" s="26"/>
      <c r="G105" s="26"/>
      <c r="H105" s="26"/>
      <c r="I105" s="26"/>
      <c r="J105" s="26"/>
      <c r="K105" s="75" t="str">
        <f>IFERROR(_xlfn.XLOOKUP(D105,補助単価!$B$4:$B$28,補助単価!$G$4:$G$28),"")</f>
        <v/>
      </c>
      <c r="L105" s="84" t="str" cm="1">
        <f t="array" ref="L105">IF(SUMPRODUCT((E105:J105&lt;&gt;"")/COUNTIF(E105:J105,E105:J105&amp;""))=0,"",SUMPRODUCT((E105:J105&lt;&gt;"")/COUNTIF(E105:J105,E105:J105&amp;"")))</f>
        <v/>
      </c>
      <c r="M105" s="76" t="str">
        <f t="shared" si="19"/>
        <v/>
      </c>
      <c r="N105" s="82"/>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3" t="str">
        <f t="shared" si="26"/>
        <v>〇</v>
      </c>
      <c r="X105" s="65">
        <f>IFERROR(_xlfn.XLOOKUP(D105,補助単価!$C$30:$C$53,補助単価!$D$30:$D$53),0)</f>
        <v>0</v>
      </c>
      <c r="Y105" s="74" t="str">
        <f t="shared" si="27"/>
        <v/>
      </c>
    </row>
    <row r="106" spans="1:25" ht="25" customHeight="1">
      <c r="A106" s="70" t="str">
        <f t="shared" si="30"/>
        <v/>
      </c>
      <c r="B106" s="25"/>
      <c r="C106" s="24"/>
      <c r="D106" s="24"/>
      <c r="E106" s="26"/>
      <c r="F106" s="26"/>
      <c r="G106" s="26"/>
      <c r="H106" s="26"/>
      <c r="I106" s="26"/>
      <c r="J106" s="26"/>
      <c r="K106" s="75" t="str">
        <f>IFERROR(_xlfn.XLOOKUP(D106,補助単価!$B$4:$B$28,補助単価!$G$4:$G$28),"")</f>
        <v/>
      </c>
      <c r="L106" s="84" t="str" cm="1">
        <f t="array" ref="L106">IF(SUMPRODUCT((E106:J106&lt;&gt;"")/COUNTIF(E106:J106,E106:J106&amp;""))=0,"",SUMPRODUCT((E106:J106&lt;&gt;"")/COUNTIF(E106:J106,E106:J106&amp;"")))</f>
        <v/>
      </c>
      <c r="M106" s="76" t="str">
        <f t="shared" si="19"/>
        <v/>
      </c>
      <c r="N106" s="82"/>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3" t="str">
        <f t="shared" si="26"/>
        <v>〇</v>
      </c>
      <c r="X106" s="65">
        <f>IFERROR(_xlfn.XLOOKUP(D106,補助単価!$C$30:$C$53,補助単価!$D$30:$D$53),0)</f>
        <v>0</v>
      </c>
      <c r="Y106" s="74" t="str">
        <f t="shared" si="27"/>
        <v/>
      </c>
    </row>
    <row r="107" spans="1:25" ht="25" customHeight="1">
      <c r="A107" s="70" t="str">
        <f t="shared" si="30"/>
        <v/>
      </c>
      <c r="B107" s="25"/>
      <c r="C107" s="24"/>
      <c r="D107" s="24"/>
      <c r="E107" s="26"/>
      <c r="F107" s="26"/>
      <c r="G107" s="26"/>
      <c r="H107" s="26"/>
      <c r="I107" s="26"/>
      <c r="J107" s="26"/>
      <c r="K107" s="75" t="str">
        <f>IFERROR(_xlfn.XLOOKUP(D107,補助単価!$B$4:$B$28,補助単価!$G$4:$G$28),"")</f>
        <v/>
      </c>
      <c r="L107" s="84" t="str" cm="1">
        <f t="array" ref="L107">IF(SUMPRODUCT((E107:J107&lt;&gt;"")/COUNTIF(E107:J107,E107:J107&amp;""))=0,"",SUMPRODUCT((E107:J107&lt;&gt;"")/COUNTIF(E107:J107,E107:J107&amp;"")))</f>
        <v/>
      </c>
      <c r="M107" s="76" t="str">
        <f t="shared" si="19"/>
        <v/>
      </c>
      <c r="N107" s="82"/>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3" t="str">
        <f t="shared" si="26"/>
        <v>〇</v>
      </c>
      <c r="X107" s="65">
        <f>IFERROR(_xlfn.XLOOKUP(D107,補助単価!$C$30:$C$53,補助単価!$D$30:$D$53),0)</f>
        <v>0</v>
      </c>
      <c r="Y107" s="74" t="str">
        <f t="shared" si="27"/>
        <v/>
      </c>
    </row>
    <row r="108" spans="1:25" ht="25" customHeight="1">
      <c r="A108" s="70" t="str">
        <f t="shared" si="30"/>
        <v/>
      </c>
      <c r="B108" s="25"/>
      <c r="C108" s="24"/>
      <c r="D108" s="24"/>
      <c r="E108" s="26"/>
      <c r="F108" s="26"/>
      <c r="G108" s="26"/>
      <c r="H108" s="26"/>
      <c r="I108" s="26"/>
      <c r="J108" s="26"/>
      <c r="K108" s="75" t="str">
        <f>IFERROR(_xlfn.XLOOKUP(D108,補助単価!$B$4:$B$28,補助単価!$G$4:$G$28),"")</f>
        <v/>
      </c>
      <c r="L108" s="84" t="str" cm="1">
        <f t="array" ref="L108">IF(SUMPRODUCT((E108:J108&lt;&gt;"")/COUNTIF(E108:J108,E108:J108&amp;""))=0,"",SUMPRODUCT((E108:J108&lt;&gt;"")/COUNTIF(E108:J108,E108:J108&amp;"")))</f>
        <v/>
      </c>
      <c r="M108" s="76" t="str">
        <f t="shared" si="19"/>
        <v/>
      </c>
      <c r="N108" s="82"/>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3" t="str">
        <f t="shared" si="26"/>
        <v>〇</v>
      </c>
      <c r="X108" s="65">
        <f>IFERROR(_xlfn.XLOOKUP(D108,補助単価!$C$30:$C$53,補助単価!$D$30:$D$53),0)</f>
        <v>0</v>
      </c>
      <c r="Y108" s="74" t="str">
        <f t="shared" si="27"/>
        <v/>
      </c>
    </row>
    <row r="109" spans="1:25" ht="25" customHeight="1">
      <c r="A109" s="70" t="str">
        <f t="shared" si="30"/>
        <v/>
      </c>
      <c r="B109" s="25"/>
      <c r="C109" s="24"/>
      <c r="D109" s="24"/>
      <c r="E109" s="26"/>
      <c r="F109" s="26"/>
      <c r="G109" s="26"/>
      <c r="H109" s="26"/>
      <c r="I109" s="26"/>
      <c r="J109" s="26"/>
      <c r="K109" s="75" t="str">
        <f>IFERROR(_xlfn.XLOOKUP(D109,補助単価!$B$4:$B$28,補助単価!$G$4:$G$28),"")</f>
        <v/>
      </c>
      <c r="L109" s="84" t="str" cm="1">
        <f t="array" ref="L109">IF(SUMPRODUCT((E109:J109&lt;&gt;"")/COUNTIF(E109:J109,E109:J109&amp;""))=0,"",SUMPRODUCT((E109:J109&lt;&gt;"")/COUNTIF(E109:J109,E109:J109&amp;"")))</f>
        <v/>
      </c>
      <c r="M109" s="76" t="str">
        <f t="shared" si="19"/>
        <v/>
      </c>
      <c r="N109" s="82"/>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3" t="str">
        <f t="shared" si="26"/>
        <v>〇</v>
      </c>
      <c r="X109" s="65">
        <f>IFERROR(_xlfn.XLOOKUP(D109,補助単価!$C$30:$C$53,補助単価!$D$30:$D$53),0)</f>
        <v>0</v>
      </c>
      <c r="Y109" s="74" t="str">
        <f t="shared" si="27"/>
        <v/>
      </c>
    </row>
    <row r="110" spans="1:25" ht="25" customHeight="1">
      <c r="A110" s="70" t="str">
        <f t="shared" si="30"/>
        <v/>
      </c>
      <c r="B110" s="25"/>
      <c r="C110" s="24"/>
      <c r="D110" s="24"/>
      <c r="E110" s="26"/>
      <c r="F110" s="26"/>
      <c r="G110" s="26"/>
      <c r="H110" s="26"/>
      <c r="I110" s="26"/>
      <c r="J110" s="26"/>
      <c r="K110" s="75" t="str">
        <f>IFERROR(_xlfn.XLOOKUP(D110,補助単価!$B$4:$B$28,補助単価!$G$4:$G$28),"")</f>
        <v/>
      </c>
      <c r="L110" s="84" t="str" cm="1">
        <f t="array" ref="L110">IF(SUMPRODUCT((E110:J110&lt;&gt;"")/COUNTIF(E110:J110,E110:J110&amp;""))=0,"",SUMPRODUCT((E110:J110&lt;&gt;"")/COUNTIF(E110:J110,E110:J110&amp;"")))</f>
        <v/>
      </c>
      <c r="M110" s="76" t="str">
        <f t="shared" si="19"/>
        <v/>
      </c>
      <c r="N110" s="82"/>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3" t="str">
        <f t="shared" si="26"/>
        <v>〇</v>
      </c>
      <c r="X110" s="65">
        <f>IFERROR(_xlfn.XLOOKUP(D110,補助単価!$C$30:$C$53,補助単価!$D$30:$D$53),0)</f>
        <v>0</v>
      </c>
      <c r="Y110" s="74" t="str">
        <f t="shared" si="27"/>
        <v/>
      </c>
    </row>
    <row r="111" spans="1:25" ht="25" customHeight="1">
      <c r="A111" s="70" t="str">
        <f t="shared" si="30"/>
        <v/>
      </c>
      <c r="B111" s="25"/>
      <c r="C111" s="24"/>
      <c r="D111" s="24"/>
      <c r="E111" s="26"/>
      <c r="F111" s="26"/>
      <c r="G111" s="26"/>
      <c r="H111" s="26"/>
      <c r="I111" s="26"/>
      <c r="J111" s="26"/>
      <c r="K111" s="75" t="str">
        <f>IFERROR(_xlfn.XLOOKUP(D111,補助単価!$B$4:$B$28,補助単価!$G$4:$G$28),"")</f>
        <v/>
      </c>
      <c r="L111" s="84" t="str" cm="1">
        <f t="array" ref="L111">IF(SUMPRODUCT((E111:J111&lt;&gt;"")/COUNTIF(E111:J111,E111:J111&amp;""))=0,"",SUMPRODUCT((E111:J111&lt;&gt;"")/COUNTIF(E111:J111,E111:J111&amp;"")))</f>
        <v/>
      </c>
      <c r="M111" s="76" t="str">
        <f t="shared" si="19"/>
        <v/>
      </c>
      <c r="N111" s="82"/>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3" t="str">
        <f t="shared" si="26"/>
        <v>〇</v>
      </c>
      <c r="X111" s="65">
        <f>IFERROR(_xlfn.XLOOKUP(D111,補助単価!$C$30:$C$53,補助単価!$D$30:$D$53),0)</f>
        <v>0</v>
      </c>
      <c r="Y111" s="74" t="str">
        <f t="shared" si="27"/>
        <v/>
      </c>
    </row>
    <row r="112" spans="1:25" ht="25" customHeight="1">
      <c r="A112" s="70" t="str">
        <f t="shared" si="30"/>
        <v/>
      </c>
      <c r="B112" s="25"/>
      <c r="C112" s="24"/>
      <c r="D112" s="24"/>
      <c r="E112" s="26"/>
      <c r="F112" s="26"/>
      <c r="G112" s="26"/>
      <c r="H112" s="26"/>
      <c r="I112" s="26"/>
      <c r="J112" s="26"/>
      <c r="K112" s="75" t="str">
        <f>IFERROR(_xlfn.XLOOKUP(D112,補助単価!$B$4:$B$28,補助単価!$G$4:$G$28),"")</f>
        <v/>
      </c>
      <c r="L112" s="84" t="str" cm="1">
        <f t="array" ref="L112">IF(SUMPRODUCT((E112:J112&lt;&gt;"")/COUNTIF(E112:J112,E112:J112&amp;""))=0,"",SUMPRODUCT((E112:J112&lt;&gt;"")/COUNTIF(E112:J112,E112:J112&amp;"")))</f>
        <v/>
      </c>
      <c r="M112" s="76" t="str">
        <f t="shared" si="19"/>
        <v/>
      </c>
      <c r="N112" s="82"/>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3" t="str">
        <f t="shared" si="26"/>
        <v>〇</v>
      </c>
      <c r="X112" s="65">
        <f>IFERROR(_xlfn.XLOOKUP(D112,補助単価!$C$30:$C$53,補助単価!$D$30:$D$53),0)</f>
        <v>0</v>
      </c>
      <c r="Y112" s="74" t="str">
        <f t="shared" si="27"/>
        <v/>
      </c>
    </row>
    <row r="113" spans="1:25" ht="25" customHeight="1">
      <c r="A113" s="70" t="str">
        <f t="shared" si="30"/>
        <v/>
      </c>
      <c r="B113" s="25"/>
      <c r="C113" s="24"/>
      <c r="D113" s="24"/>
      <c r="E113" s="26"/>
      <c r="F113" s="26"/>
      <c r="G113" s="26"/>
      <c r="H113" s="26"/>
      <c r="I113" s="26"/>
      <c r="J113" s="26"/>
      <c r="K113" s="75" t="str">
        <f>IFERROR(_xlfn.XLOOKUP(D113,補助単価!$B$4:$B$28,補助単価!$G$4:$G$28),"")</f>
        <v/>
      </c>
      <c r="L113" s="84" t="str" cm="1">
        <f t="array" ref="L113">IF(SUMPRODUCT((E113:J113&lt;&gt;"")/COUNTIF(E113:J113,E113:J113&amp;""))=0,"",SUMPRODUCT((E113:J113&lt;&gt;"")/COUNTIF(E113:J113,E113:J113&amp;"")))</f>
        <v/>
      </c>
      <c r="M113" s="76" t="str">
        <f t="shared" si="19"/>
        <v/>
      </c>
      <c r="N113" s="82"/>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3" t="str">
        <f t="shared" si="26"/>
        <v>〇</v>
      </c>
      <c r="X113" s="65">
        <f>IFERROR(_xlfn.XLOOKUP(D113,補助単価!$C$30:$C$53,補助単価!$D$30:$D$53),0)</f>
        <v>0</v>
      </c>
      <c r="Y113" s="74" t="str">
        <f t="shared" si="27"/>
        <v/>
      </c>
    </row>
    <row r="114" spans="1:25" ht="25" customHeight="1">
      <c r="A114" s="70" t="str">
        <f t="shared" si="30"/>
        <v/>
      </c>
      <c r="B114" s="25"/>
      <c r="C114" s="24"/>
      <c r="D114" s="24"/>
      <c r="E114" s="26"/>
      <c r="F114" s="26"/>
      <c r="G114" s="26"/>
      <c r="H114" s="26"/>
      <c r="I114" s="26"/>
      <c r="J114" s="26"/>
      <c r="K114" s="75" t="str">
        <f>IFERROR(_xlfn.XLOOKUP(D114,補助単価!$B$4:$B$28,補助単価!$G$4:$G$28),"")</f>
        <v/>
      </c>
      <c r="L114" s="84" t="str" cm="1">
        <f t="array" ref="L114">IF(SUMPRODUCT((E114:J114&lt;&gt;"")/COUNTIF(E114:J114,E114:J114&amp;""))=0,"",SUMPRODUCT((E114:J114&lt;&gt;"")/COUNTIF(E114:J114,E114:J114&amp;"")))</f>
        <v/>
      </c>
      <c r="M114" s="76" t="str">
        <f t="shared" si="19"/>
        <v/>
      </c>
      <c r="N114" s="82"/>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3" t="str">
        <f t="shared" si="26"/>
        <v>〇</v>
      </c>
      <c r="X114" s="65">
        <f>IFERROR(_xlfn.XLOOKUP(D114,補助単価!$C$30:$C$53,補助単価!$D$30:$D$53),0)</f>
        <v>0</v>
      </c>
      <c r="Y114" s="74" t="str">
        <f t="shared" si="27"/>
        <v/>
      </c>
    </row>
    <row r="115" spans="1:25" ht="25" customHeight="1">
      <c r="A115" s="70" t="str">
        <f t="shared" si="30"/>
        <v/>
      </c>
      <c r="B115" s="25"/>
      <c r="C115" s="24"/>
      <c r="D115" s="24"/>
      <c r="E115" s="26"/>
      <c r="F115" s="26"/>
      <c r="G115" s="26"/>
      <c r="H115" s="26"/>
      <c r="I115" s="26"/>
      <c r="J115" s="26"/>
      <c r="K115" s="75" t="str">
        <f>IFERROR(_xlfn.XLOOKUP(D115,補助単価!$B$4:$B$28,補助単価!$G$4:$G$28),"")</f>
        <v/>
      </c>
      <c r="L115" s="84" t="str" cm="1">
        <f t="array" ref="L115">IF(SUMPRODUCT((E115:J115&lt;&gt;"")/COUNTIF(E115:J115,E115:J115&amp;""))=0,"",SUMPRODUCT((E115:J115&lt;&gt;"")/COUNTIF(E115:J115,E115:J115&amp;"")))</f>
        <v/>
      </c>
      <c r="M115" s="76" t="str">
        <f t="shared" si="19"/>
        <v/>
      </c>
      <c r="N115" s="82"/>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3" t="str">
        <f t="shared" si="26"/>
        <v>〇</v>
      </c>
      <c r="X115" s="65">
        <f>IFERROR(_xlfn.XLOOKUP(D115,補助単価!$C$30:$C$53,補助単価!$D$30:$D$53),0)</f>
        <v>0</v>
      </c>
      <c r="Y115" s="74" t="str">
        <f t="shared" si="27"/>
        <v/>
      </c>
    </row>
    <row r="116" spans="1:25" ht="25" customHeight="1">
      <c r="A116" s="70" t="str">
        <f t="shared" si="30"/>
        <v/>
      </c>
      <c r="B116" s="25"/>
      <c r="C116" s="24"/>
      <c r="D116" s="24"/>
      <c r="E116" s="26"/>
      <c r="F116" s="26"/>
      <c r="G116" s="26"/>
      <c r="H116" s="26"/>
      <c r="I116" s="26"/>
      <c r="J116" s="26"/>
      <c r="K116" s="75" t="str">
        <f>IFERROR(_xlfn.XLOOKUP(D116,補助単価!$B$4:$B$28,補助単価!$G$4:$G$28),"")</f>
        <v/>
      </c>
      <c r="L116" s="84" t="str" cm="1">
        <f t="array" ref="L116">IF(SUMPRODUCT((E116:J116&lt;&gt;"")/COUNTIF(E116:J116,E116:J116&amp;""))=0,"",SUMPRODUCT((E116:J116&lt;&gt;"")/COUNTIF(E116:J116,E116:J116&amp;"")))</f>
        <v/>
      </c>
      <c r="M116" s="76" t="str">
        <f t="shared" si="19"/>
        <v/>
      </c>
      <c r="N116" s="82"/>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3" t="str">
        <f t="shared" si="26"/>
        <v>〇</v>
      </c>
      <c r="X116" s="65">
        <f>IFERROR(_xlfn.XLOOKUP(D116,補助単価!$C$30:$C$53,補助単価!$D$30:$D$53),0)</f>
        <v>0</v>
      </c>
      <c r="Y116" s="74" t="str">
        <f t="shared" si="27"/>
        <v/>
      </c>
    </row>
    <row r="117" spans="1:25" ht="25" customHeight="1">
      <c r="A117" s="70" t="str">
        <f t="shared" si="30"/>
        <v/>
      </c>
      <c r="B117" s="25"/>
      <c r="C117" s="24"/>
      <c r="D117" s="24"/>
      <c r="E117" s="26"/>
      <c r="F117" s="26"/>
      <c r="G117" s="26"/>
      <c r="H117" s="26"/>
      <c r="I117" s="26"/>
      <c r="J117" s="26"/>
      <c r="K117" s="75" t="str">
        <f>IFERROR(_xlfn.XLOOKUP(D117,補助単価!$B$4:$B$28,補助単価!$G$4:$G$28),"")</f>
        <v/>
      </c>
      <c r="L117" s="84" t="str" cm="1">
        <f t="array" ref="L117">IF(SUMPRODUCT((E117:J117&lt;&gt;"")/COUNTIF(E117:J117,E117:J117&amp;""))=0,"",SUMPRODUCT((E117:J117&lt;&gt;"")/COUNTIF(E117:J117,E117:J117&amp;"")))</f>
        <v/>
      </c>
      <c r="M117" s="76" t="str">
        <f t="shared" si="19"/>
        <v/>
      </c>
      <c r="N117" s="82"/>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3" t="str">
        <f t="shared" si="26"/>
        <v>〇</v>
      </c>
      <c r="X117" s="65">
        <f>IFERROR(_xlfn.XLOOKUP(D117,補助単価!$C$30:$C$53,補助単価!$D$30:$D$53),0)</f>
        <v>0</v>
      </c>
      <c r="Y117" s="74" t="str">
        <f t="shared" si="27"/>
        <v/>
      </c>
    </row>
    <row r="118" spans="1:25" ht="25" customHeight="1">
      <c r="A118" s="70" t="str">
        <f t="shared" si="30"/>
        <v/>
      </c>
      <c r="B118" s="25"/>
      <c r="C118" s="24"/>
      <c r="D118" s="24"/>
      <c r="E118" s="26"/>
      <c r="F118" s="26"/>
      <c r="G118" s="26"/>
      <c r="H118" s="26"/>
      <c r="I118" s="26"/>
      <c r="J118" s="26"/>
      <c r="K118" s="75" t="str">
        <f>IFERROR(_xlfn.XLOOKUP(D118,補助単価!$B$4:$B$28,補助単価!$G$4:$G$28),"")</f>
        <v/>
      </c>
      <c r="L118" s="84" t="str" cm="1">
        <f t="array" ref="L118">IF(SUMPRODUCT((E118:J118&lt;&gt;"")/COUNTIF(E118:J118,E118:J118&amp;""))=0,"",SUMPRODUCT((E118:J118&lt;&gt;"")/COUNTIF(E118:J118,E118:J118&amp;"")))</f>
        <v/>
      </c>
      <c r="M118" s="76" t="str">
        <f t="shared" si="19"/>
        <v/>
      </c>
      <c r="N118" s="82"/>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3" t="str">
        <f t="shared" si="26"/>
        <v>〇</v>
      </c>
      <c r="X118" s="65">
        <f>IFERROR(_xlfn.XLOOKUP(D118,補助単価!$C$30:$C$53,補助単価!$D$30:$D$53),0)</f>
        <v>0</v>
      </c>
      <c r="Y118" s="74" t="str">
        <f t="shared" si="27"/>
        <v/>
      </c>
    </row>
    <row r="119" spans="1:25" ht="25" customHeight="1">
      <c r="A119" s="70" t="str">
        <f t="shared" si="30"/>
        <v/>
      </c>
      <c r="B119" s="25"/>
      <c r="C119" s="24"/>
      <c r="D119" s="24"/>
      <c r="E119" s="26"/>
      <c r="F119" s="26"/>
      <c r="G119" s="26"/>
      <c r="H119" s="26"/>
      <c r="I119" s="26"/>
      <c r="J119" s="26"/>
      <c r="K119" s="75" t="str">
        <f>IFERROR(_xlfn.XLOOKUP(D119,補助単価!$B$4:$B$28,補助単価!$G$4:$G$28),"")</f>
        <v/>
      </c>
      <c r="L119" s="84" t="str" cm="1">
        <f t="array" ref="L119">IF(SUMPRODUCT((E119:J119&lt;&gt;"")/COUNTIF(E119:J119,E119:J119&amp;""))=0,"",SUMPRODUCT((E119:J119&lt;&gt;"")/COUNTIF(E119:J119,E119:J119&amp;"")))</f>
        <v/>
      </c>
      <c r="M119" s="76" t="str">
        <f t="shared" si="19"/>
        <v/>
      </c>
      <c r="N119" s="82"/>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3" t="str">
        <f t="shared" si="26"/>
        <v>〇</v>
      </c>
      <c r="X119" s="65">
        <f>IFERROR(_xlfn.XLOOKUP(D119,補助単価!$C$30:$C$53,補助単価!$D$30:$D$53),0)</f>
        <v>0</v>
      </c>
      <c r="Y119" s="74" t="str">
        <f t="shared" si="27"/>
        <v/>
      </c>
    </row>
    <row r="120" spans="1:25" ht="25" customHeight="1">
      <c r="A120" s="70" t="str">
        <f t="shared" si="30"/>
        <v/>
      </c>
      <c r="B120" s="25"/>
      <c r="C120" s="24"/>
      <c r="D120" s="24"/>
      <c r="E120" s="26"/>
      <c r="F120" s="26"/>
      <c r="G120" s="26"/>
      <c r="H120" s="26"/>
      <c r="I120" s="26"/>
      <c r="J120" s="26"/>
      <c r="K120" s="75" t="str">
        <f>IFERROR(_xlfn.XLOOKUP(D120,補助単価!$B$4:$B$28,補助単価!$G$4:$G$28),"")</f>
        <v/>
      </c>
      <c r="L120" s="84" t="str" cm="1">
        <f t="array" ref="L120">IF(SUMPRODUCT((E120:J120&lt;&gt;"")/COUNTIF(E120:J120,E120:J120&amp;""))=0,"",SUMPRODUCT((E120:J120&lt;&gt;"")/COUNTIF(E120:J120,E120:J120&amp;"")))</f>
        <v/>
      </c>
      <c r="M120" s="76" t="str">
        <f t="shared" si="19"/>
        <v/>
      </c>
      <c r="N120" s="82"/>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3" t="str">
        <f t="shared" si="26"/>
        <v>〇</v>
      </c>
      <c r="X120" s="65">
        <f>IFERROR(_xlfn.XLOOKUP(D120,補助単価!$C$30:$C$53,補助単価!$D$30:$D$53),0)</f>
        <v>0</v>
      </c>
      <c r="Y120" s="74" t="str">
        <f t="shared" si="27"/>
        <v/>
      </c>
    </row>
    <row r="121" spans="1:25" ht="25" customHeight="1">
      <c r="A121" s="70" t="str">
        <f t="shared" si="30"/>
        <v/>
      </c>
      <c r="B121" s="25"/>
      <c r="C121" s="24"/>
      <c r="D121" s="24"/>
      <c r="E121" s="26"/>
      <c r="F121" s="26"/>
      <c r="G121" s="26"/>
      <c r="H121" s="26"/>
      <c r="I121" s="26"/>
      <c r="J121" s="26"/>
      <c r="K121" s="75" t="str">
        <f>IFERROR(_xlfn.XLOOKUP(D121,補助単価!$B$4:$B$28,補助単価!$G$4:$G$28),"")</f>
        <v/>
      </c>
      <c r="L121" s="84" t="str" cm="1">
        <f t="array" ref="L121">IF(SUMPRODUCT((E121:J121&lt;&gt;"")/COUNTIF(E121:J121,E121:J121&amp;""))=0,"",SUMPRODUCT((E121:J121&lt;&gt;"")/COUNTIF(E121:J121,E121:J121&amp;"")))</f>
        <v/>
      </c>
      <c r="M121" s="76" t="str">
        <f t="shared" si="19"/>
        <v/>
      </c>
      <c r="N121" s="82"/>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3" t="str">
        <f t="shared" si="26"/>
        <v>〇</v>
      </c>
      <c r="X121" s="65">
        <f>IFERROR(_xlfn.XLOOKUP(D121,補助単価!$C$30:$C$53,補助単価!$D$30:$D$53),0)</f>
        <v>0</v>
      </c>
      <c r="Y121" s="74" t="str">
        <f t="shared" si="27"/>
        <v/>
      </c>
    </row>
    <row r="122" spans="1:25" ht="25" customHeight="1">
      <c r="A122" s="70" t="str">
        <f t="shared" si="30"/>
        <v/>
      </c>
      <c r="B122" s="25"/>
      <c r="C122" s="24"/>
      <c r="D122" s="24"/>
      <c r="E122" s="26"/>
      <c r="F122" s="26"/>
      <c r="G122" s="26"/>
      <c r="H122" s="26"/>
      <c r="I122" s="26"/>
      <c r="J122" s="26"/>
      <c r="K122" s="75" t="str">
        <f>IFERROR(_xlfn.XLOOKUP(D122,補助単価!$B$4:$B$28,補助単価!$G$4:$G$28),"")</f>
        <v/>
      </c>
      <c r="L122" s="84" t="str" cm="1">
        <f t="array" ref="L122">IF(SUMPRODUCT((E122:J122&lt;&gt;"")/COUNTIF(E122:J122,E122:J122&amp;""))=0,"",SUMPRODUCT((E122:J122&lt;&gt;"")/COUNTIF(E122:J122,E122:J122&amp;"")))</f>
        <v/>
      </c>
      <c r="M122" s="76" t="str">
        <f t="shared" si="19"/>
        <v/>
      </c>
      <c r="N122" s="82"/>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3" t="str">
        <f t="shared" si="26"/>
        <v>〇</v>
      </c>
      <c r="X122" s="65">
        <f>IFERROR(_xlfn.XLOOKUP(D122,補助単価!$C$30:$C$53,補助単価!$D$30:$D$53),0)</f>
        <v>0</v>
      </c>
      <c r="Y122" s="74" t="str">
        <f t="shared" si="27"/>
        <v/>
      </c>
    </row>
    <row r="123" spans="1:25" ht="25" customHeight="1">
      <c r="A123" s="70" t="str">
        <f t="shared" si="30"/>
        <v/>
      </c>
      <c r="B123" s="25"/>
      <c r="C123" s="24"/>
      <c r="D123" s="24"/>
      <c r="E123" s="26"/>
      <c r="F123" s="26"/>
      <c r="G123" s="26"/>
      <c r="H123" s="26"/>
      <c r="I123" s="26"/>
      <c r="J123" s="26"/>
      <c r="K123" s="75" t="str">
        <f>IFERROR(_xlfn.XLOOKUP(D123,補助単価!$B$4:$B$28,補助単価!$G$4:$G$28),"")</f>
        <v/>
      </c>
      <c r="L123" s="84" t="str" cm="1">
        <f t="array" ref="L123">IF(SUMPRODUCT((E123:J123&lt;&gt;"")/COUNTIF(E123:J123,E123:J123&amp;""))=0,"",SUMPRODUCT((E123:J123&lt;&gt;"")/COUNTIF(E123:J123,E123:J123&amp;"")))</f>
        <v/>
      </c>
      <c r="M123" s="76" t="str">
        <f t="shared" si="19"/>
        <v/>
      </c>
      <c r="N123" s="82"/>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3" t="str">
        <f t="shared" si="26"/>
        <v>〇</v>
      </c>
      <c r="X123" s="65">
        <f>IFERROR(_xlfn.XLOOKUP(D123,補助単価!$C$30:$C$53,補助単価!$D$30:$D$53),0)</f>
        <v>0</v>
      </c>
      <c r="Y123" s="74" t="str">
        <f t="shared" si="27"/>
        <v/>
      </c>
    </row>
    <row r="124" spans="1:25" ht="25" customHeight="1">
      <c r="A124" s="70" t="str">
        <f t="shared" si="30"/>
        <v/>
      </c>
      <c r="B124" s="25"/>
      <c r="C124" s="24"/>
      <c r="D124" s="24"/>
      <c r="E124" s="26"/>
      <c r="F124" s="26"/>
      <c r="G124" s="26"/>
      <c r="H124" s="26"/>
      <c r="I124" s="26"/>
      <c r="J124" s="26"/>
      <c r="K124" s="75" t="str">
        <f>IFERROR(_xlfn.XLOOKUP(D124,補助単価!$B$4:$B$28,補助単価!$G$4:$G$28),"")</f>
        <v/>
      </c>
      <c r="L124" s="84" t="str" cm="1">
        <f t="array" ref="L124">IF(SUMPRODUCT((E124:J124&lt;&gt;"")/COUNTIF(E124:J124,E124:J124&amp;""))=0,"",SUMPRODUCT((E124:J124&lt;&gt;"")/COUNTIF(E124:J124,E124:J124&amp;"")))</f>
        <v/>
      </c>
      <c r="M124" s="76" t="str">
        <f t="shared" si="19"/>
        <v/>
      </c>
      <c r="N124" s="82"/>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3" t="str">
        <f t="shared" si="26"/>
        <v>〇</v>
      </c>
      <c r="X124" s="65">
        <f>IFERROR(_xlfn.XLOOKUP(D124,補助単価!$C$30:$C$53,補助単価!$D$30:$D$53),0)</f>
        <v>0</v>
      </c>
      <c r="Y124" s="74" t="str">
        <f t="shared" si="27"/>
        <v/>
      </c>
    </row>
    <row r="125" spans="1:25" ht="25" customHeight="1">
      <c r="A125" s="70" t="str">
        <f t="shared" si="30"/>
        <v/>
      </c>
      <c r="B125" s="25"/>
      <c r="C125" s="24"/>
      <c r="D125" s="24"/>
      <c r="E125" s="26"/>
      <c r="F125" s="26"/>
      <c r="G125" s="26"/>
      <c r="H125" s="26"/>
      <c r="I125" s="26"/>
      <c r="J125" s="26"/>
      <c r="K125" s="75" t="str">
        <f>IFERROR(_xlfn.XLOOKUP(D125,補助単価!$B$4:$B$28,補助単価!$G$4:$G$28),"")</f>
        <v/>
      </c>
      <c r="L125" s="84" t="str" cm="1">
        <f t="array" ref="L125">IF(SUMPRODUCT((E125:J125&lt;&gt;"")/COUNTIF(E125:J125,E125:J125&amp;""))=0,"",SUMPRODUCT((E125:J125&lt;&gt;"")/COUNTIF(E125:J125,E125:J125&amp;"")))</f>
        <v/>
      </c>
      <c r="M125" s="76" t="str">
        <f t="shared" si="19"/>
        <v/>
      </c>
      <c r="N125" s="82"/>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3" t="str">
        <f t="shared" si="26"/>
        <v>〇</v>
      </c>
      <c r="X125" s="65">
        <f>IFERROR(_xlfn.XLOOKUP(D125,補助単価!$C$30:$C$53,補助単価!$D$30:$D$53),0)</f>
        <v>0</v>
      </c>
      <c r="Y125" s="74" t="str">
        <f t="shared" si="27"/>
        <v/>
      </c>
    </row>
    <row r="126" spans="1:25" ht="25" customHeight="1">
      <c r="A126" s="70" t="str">
        <f t="shared" si="30"/>
        <v/>
      </c>
      <c r="B126" s="25"/>
      <c r="C126" s="24"/>
      <c r="D126" s="24"/>
      <c r="E126" s="26"/>
      <c r="F126" s="26"/>
      <c r="G126" s="26"/>
      <c r="H126" s="26"/>
      <c r="I126" s="26"/>
      <c r="J126" s="26"/>
      <c r="K126" s="75" t="str">
        <f>IFERROR(_xlfn.XLOOKUP(D126,補助単価!$B$4:$B$28,補助単価!$G$4:$G$28),"")</f>
        <v/>
      </c>
      <c r="L126" s="84" t="str" cm="1">
        <f t="array" ref="L126">IF(SUMPRODUCT((E126:J126&lt;&gt;"")/COUNTIF(E126:J126,E126:J126&amp;""))=0,"",SUMPRODUCT((E126:J126&lt;&gt;"")/COUNTIF(E126:J126,E126:J126&amp;"")))</f>
        <v/>
      </c>
      <c r="M126" s="76" t="str">
        <f t="shared" si="19"/>
        <v/>
      </c>
      <c r="N126" s="82"/>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3" t="str">
        <f t="shared" si="26"/>
        <v>〇</v>
      </c>
      <c r="X126" s="65">
        <f>IFERROR(_xlfn.XLOOKUP(D126,補助単価!$C$30:$C$53,補助単価!$D$30:$D$53),0)</f>
        <v>0</v>
      </c>
      <c r="Y126" s="74" t="str">
        <f t="shared" si="27"/>
        <v/>
      </c>
    </row>
    <row r="127" spans="1:25" ht="25" customHeight="1">
      <c r="A127" s="70" t="str">
        <f t="shared" si="30"/>
        <v/>
      </c>
      <c r="B127" s="25"/>
      <c r="C127" s="24"/>
      <c r="D127" s="24"/>
      <c r="E127" s="26"/>
      <c r="F127" s="26"/>
      <c r="G127" s="26"/>
      <c r="H127" s="26"/>
      <c r="I127" s="26"/>
      <c r="J127" s="26"/>
      <c r="K127" s="75" t="str">
        <f>IFERROR(_xlfn.XLOOKUP(D127,補助単価!$B$4:$B$28,補助単価!$G$4:$G$28),"")</f>
        <v/>
      </c>
      <c r="L127" s="84" t="str" cm="1">
        <f t="array" ref="L127">IF(SUMPRODUCT((E127:J127&lt;&gt;"")/COUNTIF(E127:J127,E127:J127&amp;""))=0,"",SUMPRODUCT((E127:J127&lt;&gt;"")/COUNTIF(E127:J127,E127:J127&amp;"")))</f>
        <v/>
      </c>
      <c r="M127" s="76" t="str">
        <f t="shared" si="19"/>
        <v/>
      </c>
      <c r="N127" s="82"/>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3" t="str">
        <f t="shared" si="26"/>
        <v>〇</v>
      </c>
      <c r="X127" s="65">
        <f>IFERROR(_xlfn.XLOOKUP(D127,補助単価!$C$30:$C$53,補助単価!$D$30:$D$53),0)</f>
        <v>0</v>
      </c>
      <c r="Y127" s="74" t="str">
        <f t="shared" si="27"/>
        <v/>
      </c>
    </row>
    <row r="128" spans="1:25" ht="25" customHeight="1">
      <c r="A128" s="70" t="str">
        <f t="shared" si="30"/>
        <v/>
      </c>
      <c r="B128" s="25"/>
      <c r="C128" s="24"/>
      <c r="D128" s="24"/>
      <c r="E128" s="26"/>
      <c r="F128" s="26"/>
      <c r="G128" s="26"/>
      <c r="H128" s="26"/>
      <c r="I128" s="26"/>
      <c r="J128" s="26"/>
      <c r="K128" s="75" t="str">
        <f>IFERROR(_xlfn.XLOOKUP(D128,補助単価!$B$4:$B$28,補助単価!$G$4:$G$28),"")</f>
        <v/>
      </c>
      <c r="L128" s="84" t="str" cm="1">
        <f t="array" ref="L128">IF(SUMPRODUCT((E128:J128&lt;&gt;"")/COUNTIF(E128:J128,E128:J128&amp;""))=0,"",SUMPRODUCT((E128:J128&lt;&gt;"")/COUNTIF(E128:J128,E128:J128&amp;"")))</f>
        <v/>
      </c>
      <c r="M128" s="76" t="str">
        <f t="shared" si="19"/>
        <v/>
      </c>
      <c r="N128" s="82"/>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3" t="str">
        <f t="shared" si="26"/>
        <v>〇</v>
      </c>
      <c r="X128" s="65">
        <f>IFERROR(_xlfn.XLOOKUP(D128,補助単価!$C$30:$C$53,補助単価!$D$30:$D$53),0)</f>
        <v>0</v>
      </c>
      <c r="Y128" s="74" t="str">
        <f t="shared" si="27"/>
        <v/>
      </c>
    </row>
    <row r="129" spans="1:25" ht="25" customHeight="1">
      <c r="A129" s="70" t="str">
        <f t="shared" si="30"/>
        <v/>
      </c>
      <c r="B129" s="25"/>
      <c r="C129" s="24"/>
      <c r="D129" s="24"/>
      <c r="E129" s="26"/>
      <c r="F129" s="26"/>
      <c r="G129" s="26"/>
      <c r="H129" s="26"/>
      <c r="I129" s="26"/>
      <c r="J129" s="26"/>
      <c r="K129" s="75" t="str">
        <f>IFERROR(_xlfn.XLOOKUP(D129,補助単価!$B$4:$B$28,補助単価!$G$4:$G$28),"")</f>
        <v/>
      </c>
      <c r="L129" s="84" t="str" cm="1">
        <f t="array" ref="L129">IF(SUMPRODUCT((E129:J129&lt;&gt;"")/COUNTIF(E129:J129,E129:J129&amp;""))=0,"",SUMPRODUCT((E129:J129&lt;&gt;"")/COUNTIF(E129:J129,E129:J129&amp;"")))</f>
        <v/>
      </c>
      <c r="M129" s="76" t="str">
        <f t="shared" si="19"/>
        <v/>
      </c>
      <c r="N129" s="82"/>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3" t="str">
        <f t="shared" si="26"/>
        <v>〇</v>
      </c>
      <c r="X129" s="65">
        <f>IFERROR(_xlfn.XLOOKUP(D129,補助単価!$C$30:$C$53,補助単価!$D$30:$D$53),0)</f>
        <v>0</v>
      </c>
      <c r="Y129" s="74" t="str">
        <f t="shared" si="27"/>
        <v/>
      </c>
    </row>
    <row r="130" spans="1:25" ht="25" customHeight="1">
      <c r="A130" s="70" t="str">
        <f t="shared" si="30"/>
        <v/>
      </c>
      <c r="B130" s="25"/>
      <c r="C130" s="24"/>
      <c r="D130" s="24"/>
      <c r="E130" s="26"/>
      <c r="F130" s="26"/>
      <c r="G130" s="26"/>
      <c r="H130" s="26"/>
      <c r="I130" s="26"/>
      <c r="J130" s="26"/>
      <c r="K130" s="75" t="str">
        <f>IFERROR(_xlfn.XLOOKUP(D130,補助単価!$B$4:$B$28,補助単価!$G$4:$G$28),"")</f>
        <v/>
      </c>
      <c r="L130" s="84" t="str" cm="1">
        <f t="array" ref="L130">IF(SUMPRODUCT((E130:J130&lt;&gt;"")/COUNTIF(E130:J130,E130:J130&amp;""))=0,"",SUMPRODUCT((E130:J130&lt;&gt;"")/COUNTIF(E130:J130,E130:J130&amp;"")))</f>
        <v/>
      </c>
      <c r="M130" s="76" t="str">
        <f t="shared" si="19"/>
        <v/>
      </c>
      <c r="N130" s="82"/>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3" t="str">
        <f t="shared" si="26"/>
        <v>〇</v>
      </c>
      <c r="X130" s="65">
        <f>IFERROR(_xlfn.XLOOKUP(D130,補助単価!$C$30:$C$53,補助単価!$D$30:$D$53),0)</f>
        <v>0</v>
      </c>
      <c r="Y130" s="74" t="str">
        <f t="shared" si="27"/>
        <v/>
      </c>
    </row>
    <row r="131" spans="1:25" ht="25" customHeight="1">
      <c r="A131" s="70" t="str">
        <f t="shared" si="30"/>
        <v/>
      </c>
      <c r="B131" s="25"/>
      <c r="C131" s="24"/>
      <c r="D131" s="24"/>
      <c r="E131" s="26"/>
      <c r="F131" s="26"/>
      <c r="G131" s="26"/>
      <c r="H131" s="26"/>
      <c r="I131" s="26"/>
      <c r="J131" s="26"/>
      <c r="K131" s="75" t="str">
        <f>IFERROR(_xlfn.XLOOKUP(D131,補助単価!$B$4:$B$28,補助単価!$G$4:$G$28),"")</f>
        <v/>
      </c>
      <c r="L131" s="84" t="str" cm="1">
        <f t="array" ref="L131">IF(SUMPRODUCT((E131:J131&lt;&gt;"")/COUNTIF(E131:J131,E131:J131&amp;""))=0,"",SUMPRODUCT((E131:J131&lt;&gt;"")/COUNTIF(E131:J131,E131:J131&amp;"")))</f>
        <v/>
      </c>
      <c r="M131" s="76" t="str">
        <f t="shared" si="19"/>
        <v/>
      </c>
      <c r="N131" s="82"/>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3" t="str">
        <f t="shared" si="26"/>
        <v>〇</v>
      </c>
      <c r="X131" s="65">
        <f>IFERROR(_xlfn.XLOOKUP(D131,補助単価!$C$30:$C$53,補助単価!$D$30:$D$53),0)</f>
        <v>0</v>
      </c>
      <c r="Y131" s="74" t="str">
        <f t="shared" si="27"/>
        <v/>
      </c>
    </row>
    <row r="132" spans="1:25" ht="25" customHeight="1">
      <c r="A132" s="70" t="str">
        <f t="shared" si="30"/>
        <v/>
      </c>
      <c r="B132" s="25"/>
      <c r="C132" s="24"/>
      <c r="D132" s="24"/>
      <c r="E132" s="26"/>
      <c r="F132" s="26"/>
      <c r="G132" s="26"/>
      <c r="H132" s="26"/>
      <c r="I132" s="26"/>
      <c r="J132" s="26"/>
      <c r="K132" s="75" t="str">
        <f>IFERROR(_xlfn.XLOOKUP(D132,補助単価!$B$4:$B$28,補助単価!$G$4:$G$28),"")</f>
        <v/>
      </c>
      <c r="L132" s="84" t="str" cm="1">
        <f t="array" ref="L132">IF(SUMPRODUCT((E132:J132&lt;&gt;"")/COUNTIF(E132:J132,E132:J132&amp;""))=0,"",SUMPRODUCT((E132:J132&lt;&gt;"")/COUNTIF(E132:J132,E132:J132&amp;"")))</f>
        <v/>
      </c>
      <c r="M132" s="76" t="str">
        <f t="shared" si="19"/>
        <v/>
      </c>
      <c r="N132" s="82"/>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3" t="str">
        <f t="shared" si="26"/>
        <v>〇</v>
      </c>
      <c r="X132" s="65">
        <f>IFERROR(_xlfn.XLOOKUP(D132,補助単価!$C$30:$C$53,補助単価!$D$30:$D$53),0)</f>
        <v>0</v>
      </c>
      <c r="Y132" s="74" t="str">
        <f t="shared" si="27"/>
        <v/>
      </c>
    </row>
    <row r="133" spans="1:25" ht="25" customHeight="1">
      <c r="A133" s="70" t="str">
        <f t="shared" ref="A133:A139" si="33">IF(M133="","",IF(M133=0,"",A132+1))</f>
        <v/>
      </c>
      <c r="B133" s="25"/>
      <c r="C133" s="24"/>
      <c r="D133" s="24"/>
      <c r="E133" s="26"/>
      <c r="F133" s="26"/>
      <c r="G133" s="26"/>
      <c r="H133" s="26"/>
      <c r="I133" s="26"/>
      <c r="J133" s="26"/>
      <c r="K133" s="75" t="str">
        <f>IFERROR(_xlfn.XLOOKUP(D133,補助単価!$B$4:$B$28,補助単価!$G$4:$G$28),"")</f>
        <v/>
      </c>
      <c r="L133" s="84" t="str" cm="1">
        <f t="array" ref="L133">IF(SUMPRODUCT((E133:J133&lt;&gt;"")/COUNTIF(E133:J133,E133:J133&amp;""))=0,"",SUMPRODUCT((E133:J133&lt;&gt;"")/COUNTIF(E133:J133,E133:J133&amp;"")))</f>
        <v/>
      </c>
      <c r="M133" s="76" t="str">
        <f t="shared" ref="M133:M139" si="34">IFERROR(K133*L133,"")</f>
        <v/>
      </c>
      <c r="N133" s="82"/>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3" t="str">
        <f t="shared" ref="W133:W139" si="41">IF(AND(Q133:V133,TRUE),"〇","×")</f>
        <v>〇</v>
      </c>
      <c r="X133" s="65">
        <f>IFERROR(_xlfn.XLOOKUP(D133,補助単価!$C$30:$C$53,補助単価!$D$30:$D$53),0)</f>
        <v>0</v>
      </c>
      <c r="Y133" s="74" t="str">
        <f t="shared" ref="Y133:Y139" si="42">IF(M133&lt;&gt;"",IF(L133&lt;=X133,"○","×"),"")</f>
        <v/>
      </c>
    </row>
    <row r="134" spans="1:25" ht="25" customHeight="1">
      <c r="A134" s="70" t="str">
        <f t="shared" si="33"/>
        <v/>
      </c>
      <c r="B134" s="25"/>
      <c r="C134" s="24"/>
      <c r="D134" s="24"/>
      <c r="E134" s="26"/>
      <c r="F134" s="26"/>
      <c r="G134" s="26"/>
      <c r="H134" s="26"/>
      <c r="I134" s="26"/>
      <c r="J134" s="26"/>
      <c r="K134" s="75" t="str">
        <f>IFERROR(_xlfn.XLOOKUP(D134,補助単価!$B$4:$B$28,補助単価!$G$4:$G$28),"")</f>
        <v/>
      </c>
      <c r="L134" s="84" t="str" cm="1">
        <f t="array" ref="L134">IF(SUMPRODUCT((E134:J134&lt;&gt;"")/COUNTIF(E134:J134,E134:J134&amp;""))=0,"",SUMPRODUCT((E134:J134&lt;&gt;"")/COUNTIF(E134:J134,E134:J134&amp;"")))</f>
        <v/>
      </c>
      <c r="M134" s="76" t="str">
        <f t="shared" si="34"/>
        <v/>
      </c>
      <c r="N134" s="82"/>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3" t="str">
        <f t="shared" si="41"/>
        <v>〇</v>
      </c>
      <c r="X134" s="65">
        <f>IFERROR(_xlfn.XLOOKUP(D134,補助単価!$C$30:$C$53,補助単価!$D$30:$D$53),0)</f>
        <v>0</v>
      </c>
      <c r="Y134" s="74" t="str">
        <f t="shared" si="42"/>
        <v/>
      </c>
    </row>
    <row r="135" spans="1:25" ht="25" customHeight="1">
      <c r="A135" s="70" t="str">
        <f t="shared" si="33"/>
        <v/>
      </c>
      <c r="B135" s="25"/>
      <c r="C135" s="24"/>
      <c r="D135" s="24"/>
      <c r="E135" s="26"/>
      <c r="F135" s="26"/>
      <c r="G135" s="26"/>
      <c r="H135" s="26"/>
      <c r="I135" s="26"/>
      <c r="J135" s="26"/>
      <c r="K135" s="75" t="str">
        <f>IFERROR(_xlfn.XLOOKUP(D135,補助単価!$B$4:$B$28,補助単価!$G$4:$G$28),"")</f>
        <v/>
      </c>
      <c r="L135" s="84" t="str" cm="1">
        <f t="array" ref="L135">IF(SUMPRODUCT((E135:J135&lt;&gt;"")/COUNTIF(E135:J135,E135:J135&amp;""))=0,"",SUMPRODUCT((E135:J135&lt;&gt;"")/COUNTIF(E135:J135,E135:J135&amp;"")))</f>
        <v/>
      </c>
      <c r="M135" s="76" t="str">
        <f t="shared" si="34"/>
        <v/>
      </c>
      <c r="N135" s="82"/>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3" t="str">
        <f t="shared" si="41"/>
        <v>〇</v>
      </c>
      <c r="X135" s="65">
        <f>IFERROR(_xlfn.XLOOKUP(D135,補助単価!$C$30:$C$53,補助単価!$D$30:$D$53),0)</f>
        <v>0</v>
      </c>
      <c r="Y135" s="74" t="str">
        <f t="shared" si="42"/>
        <v/>
      </c>
    </row>
    <row r="136" spans="1:25" ht="25" customHeight="1">
      <c r="A136" s="70" t="str">
        <f t="shared" si="33"/>
        <v/>
      </c>
      <c r="B136" s="25"/>
      <c r="C136" s="24"/>
      <c r="D136" s="24"/>
      <c r="E136" s="26"/>
      <c r="F136" s="26"/>
      <c r="G136" s="26"/>
      <c r="H136" s="26"/>
      <c r="I136" s="26"/>
      <c r="J136" s="26"/>
      <c r="K136" s="75" t="str">
        <f>IFERROR(_xlfn.XLOOKUP(D136,補助単価!$B$4:$B$28,補助単価!$G$4:$G$28),"")</f>
        <v/>
      </c>
      <c r="L136" s="84" t="str" cm="1">
        <f t="array" ref="L136">IF(SUMPRODUCT((E136:J136&lt;&gt;"")/COUNTIF(E136:J136,E136:J136&amp;""))=0,"",SUMPRODUCT((E136:J136&lt;&gt;"")/COUNTIF(E136:J136,E136:J136&amp;"")))</f>
        <v/>
      </c>
      <c r="M136" s="76" t="str">
        <f t="shared" si="34"/>
        <v/>
      </c>
      <c r="N136" s="82"/>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3" t="str">
        <f t="shared" si="41"/>
        <v>〇</v>
      </c>
      <c r="X136" s="65">
        <f>IFERROR(_xlfn.XLOOKUP(D136,補助単価!$C$30:$C$53,補助単価!$D$30:$D$53),0)</f>
        <v>0</v>
      </c>
      <c r="Y136" s="74" t="str">
        <f t="shared" si="42"/>
        <v/>
      </c>
    </row>
    <row r="137" spans="1:25" ht="25" customHeight="1">
      <c r="A137" s="70" t="str">
        <f t="shared" si="33"/>
        <v/>
      </c>
      <c r="B137" s="25"/>
      <c r="C137" s="24"/>
      <c r="D137" s="24"/>
      <c r="E137" s="26"/>
      <c r="F137" s="26"/>
      <c r="G137" s="26"/>
      <c r="H137" s="26"/>
      <c r="I137" s="26"/>
      <c r="J137" s="26"/>
      <c r="K137" s="75" t="str">
        <f>IFERROR(_xlfn.XLOOKUP(D137,補助単価!$B$4:$B$28,補助単価!$G$4:$G$28),"")</f>
        <v/>
      </c>
      <c r="L137" s="84" t="str" cm="1">
        <f t="array" ref="L137">IF(SUMPRODUCT((E137:J137&lt;&gt;"")/COUNTIF(E137:J137,E137:J137&amp;""))=0,"",SUMPRODUCT((E137:J137&lt;&gt;"")/COUNTIF(E137:J137,E137:J137&amp;"")))</f>
        <v/>
      </c>
      <c r="M137" s="76" t="str">
        <f t="shared" si="34"/>
        <v/>
      </c>
      <c r="N137" s="82"/>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3" t="str">
        <f t="shared" si="41"/>
        <v>〇</v>
      </c>
      <c r="X137" s="65">
        <f>IFERROR(_xlfn.XLOOKUP(D137,補助単価!$C$30:$C$53,補助単価!$D$30:$D$53),0)</f>
        <v>0</v>
      </c>
      <c r="Y137" s="74" t="str">
        <f t="shared" si="42"/>
        <v/>
      </c>
    </row>
    <row r="138" spans="1:25" ht="25" customHeight="1">
      <c r="A138" s="70" t="str">
        <f t="shared" si="33"/>
        <v/>
      </c>
      <c r="B138" s="25"/>
      <c r="C138" s="24"/>
      <c r="D138" s="24"/>
      <c r="E138" s="26"/>
      <c r="F138" s="26"/>
      <c r="G138" s="26"/>
      <c r="H138" s="26"/>
      <c r="I138" s="26"/>
      <c r="J138" s="26"/>
      <c r="K138" s="75" t="str">
        <f>IFERROR(_xlfn.XLOOKUP(D138,補助単価!$B$4:$B$28,補助単価!$G$4:$G$28),"")</f>
        <v/>
      </c>
      <c r="L138" s="84" t="str" cm="1">
        <f t="array" ref="L138">IF(SUMPRODUCT((E138:J138&lt;&gt;"")/COUNTIF(E138:J138,E138:J138&amp;""))=0,"",SUMPRODUCT((E138:J138&lt;&gt;"")/COUNTIF(E138:J138,E138:J138&amp;"")))</f>
        <v/>
      </c>
      <c r="M138" s="76" t="str">
        <f t="shared" si="34"/>
        <v/>
      </c>
      <c r="N138" s="82"/>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3" t="str">
        <f t="shared" si="41"/>
        <v>〇</v>
      </c>
      <c r="X138" s="65">
        <f>IFERROR(_xlfn.XLOOKUP(D138,補助単価!$C$30:$C$53,補助単価!$D$30:$D$53),0)</f>
        <v>0</v>
      </c>
      <c r="Y138" s="74" t="str">
        <f t="shared" si="42"/>
        <v/>
      </c>
    </row>
    <row r="139" spans="1:25" ht="25" customHeight="1">
      <c r="A139" s="70" t="str">
        <f t="shared" si="33"/>
        <v/>
      </c>
      <c r="B139" s="25"/>
      <c r="C139" s="24"/>
      <c r="D139" s="24"/>
      <c r="E139" s="26"/>
      <c r="F139" s="26"/>
      <c r="G139" s="26"/>
      <c r="H139" s="26"/>
      <c r="I139" s="26"/>
      <c r="J139" s="26"/>
      <c r="K139" s="75" t="str">
        <f>IFERROR(_xlfn.XLOOKUP(D139,補助単価!$B$4:$B$28,補助単価!$G$4:$G$28),"")</f>
        <v/>
      </c>
      <c r="L139" s="84" t="str" cm="1">
        <f t="array" ref="L139">IF(SUMPRODUCT((E139:J139&lt;&gt;"")/COUNTIF(E139:J139,E139:J139&amp;""))=0,"",SUMPRODUCT((E139:J139&lt;&gt;"")/COUNTIF(E139:J139,E139:J139&amp;"")))</f>
        <v/>
      </c>
      <c r="M139" s="76" t="str">
        <f t="shared" si="34"/>
        <v/>
      </c>
      <c r="N139" s="82"/>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3" t="str">
        <f t="shared" si="41"/>
        <v>〇</v>
      </c>
      <c r="X139" s="65">
        <f>IFERROR(_xlfn.XLOOKUP(D139,補助単価!$C$30:$C$53,補助単価!$D$30:$D$53),0)</f>
        <v>0</v>
      </c>
      <c r="Y139" s="74" t="str">
        <f t="shared" si="42"/>
        <v/>
      </c>
    </row>
  </sheetData>
  <sheetProtection algorithmName="SHA-512" hashValue="VWzm90sr3KSGLf3I1KSMwTSq4R1owDrbNKcWgpMMiCYWxsFBp/V2i4kf4L+H+lRI1evaMFXNYQr7u56cDrqYGA==" saltValue="5j1S3SW+adm+pt7eqbTxGw==" spinCount="100000" sheet="1" selectLockedCells="1"/>
  <mergeCells count="3">
    <mergeCell ref="B2:D2"/>
    <mergeCell ref="Q3:W3"/>
    <mergeCell ref="Z13:AA13"/>
  </mergeCells>
  <phoneticPr fontId="2"/>
  <conditionalFormatting sqref="A3:M139">
    <cfRule type="expression" dxfId="15" priority="4">
      <formula>$P3=FALSE</formula>
    </cfRule>
  </conditionalFormatting>
  <conditionalFormatting sqref="A1:XFD1048576">
    <cfRule type="expression" dxfId="14" priority="5" stopIfTrue="1">
      <formula>CELL("PROTECT",A1)=1</formula>
    </cfRule>
  </conditionalFormatting>
  <conditionalFormatting sqref="H3:J139">
    <cfRule type="expression" dxfId="13" priority="1">
      <formula>$X3=3</formula>
    </cfRule>
  </conditionalFormatting>
  <conditionalFormatting sqref="I3:J139">
    <cfRule type="expression" dxfId="12" priority="3">
      <formula>$X3=4</formula>
    </cfRule>
  </conditionalFormatting>
  <dataValidations count="5">
    <dataValidation imeMode="on" allowBlank="1" showInputMessage="1" showErrorMessage="1" promptTitle="自動車登録番号を入力" prompt="（例）宇都宮500と1234" sqref="E4:J139" xr:uid="{BB4D2640-0FC3-418C-9929-968EA61A3F1D}"/>
    <dataValidation imeMode="on" allowBlank="1" showInputMessage="1" showErrorMessage="1" sqref="C4:C139" xr:uid="{79909B84-70B7-4C55-B8AA-A12E04E9CBF0}"/>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06626A34-BF1D-4DAD-A3F0-DE3A0637F180}"/>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CC0E4580-6EB7-49F6-9A7E-6CAE28EA9C39}">
      <formula1>10</formula1>
      <formula2>10</formula2>
    </dataValidation>
    <dataValidation type="custom" allowBlank="1" showInputMessage="1" showErrorMessage="1" sqref="O4:O139" xr:uid="{B0681DA3-9310-4132-882E-61062C714743}">
      <formula1>COUNTIF(O:O,O4)=1</formula1>
    </dataValidation>
  </dataValidations>
  <printOptions horizontalCentered="1"/>
  <pageMargins left="0.39370078740157483" right="0.39370078740157483" top="0.59055118110236227" bottom="0.59055118110236227" header="0.39370078740157483" footer="0.39370078740157483"/>
  <pageSetup paperSize="9" scale="74" fitToHeight="0" orientation="landscape" r:id="rId1"/>
  <headerFooter>
    <oddFooter>&amp;C&amp;P/&amp;N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DB999EA-33F9-4243-AD01-64DF2B6EE6C0}">
          <x14:formula1>
            <xm:f>補助単価!$C$30:$C$53</xm:f>
          </x14:formula1>
          <xm:sqref>D4:D139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4F1F4-EA97-448A-9E16-E3257E3A7AE8}">
  <sheetPr>
    <pageSetUpPr fitToPage="1"/>
  </sheetPr>
  <dimension ref="A1:AB139"/>
  <sheetViews>
    <sheetView view="pageBreakPreview" zoomScale="60" zoomScaleNormal="100" workbookViewId="0"/>
  </sheetViews>
  <sheetFormatPr defaultColWidth="8.7265625" defaultRowHeight="20"/>
  <cols>
    <col min="1" max="1" width="4.08984375" style="67" customWidth="1"/>
    <col min="2" max="2" width="11.6328125" style="67" bestFit="1" customWidth="1"/>
    <col min="3" max="3" width="24.90625" style="77" customWidth="1"/>
    <col min="4" max="4" width="32.90625" style="67" customWidth="1"/>
    <col min="5" max="10" width="13.6328125" style="67" customWidth="1"/>
    <col min="11" max="11" width="10.453125" style="67" bestFit="1" customWidth="1"/>
    <col min="12" max="12" width="9.453125" style="67" bestFit="1" customWidth="1"/>
    <col min="13" max="13" width="10.453125" style="67" customWidth="1"/>
    <col min="14" max="14" width="5.7265625" style="85" customWidth="1"/>
    <col min="15" max="15" width="16.36328125" style="78" hidden="1" customWidth="1"/>
    <col min="16" max="16" width="31.6328125" style="79" hidden="1" customWidth="1"/>
    <col min="17" max="22" width="5.453125" style="77" hidden="1" customWidth="1"/>
    <col min="23" max="23" width="3.6328125" style="77"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1" t="s">
        <v>199</v>
      </c>
      <c r="B1" s="81"/>
      <c r="C1" s="81"/>
      <c r="D1" s="65"/>
      <c r="E1" s="65"/>
      <c r="F1" s="65"/>
      <c r="G1" s="65"/>
      <c r="H1" s="65"/>
      <c r="I1" s="65"/>
      <c r="J1" s="65"/>
      <c r="K1" s="65"/>
      <c r="L1" s="65"/>
      <c r="M1" s="146" t="str">
        <f>HYPERLINK("#目次・記入上の注意!A1","目次に戻る")</f>
        <v>目次に戻る</v>
      </c>
      <c r="N1" s="82"/>
      <c r="O1" s="66"/>
      <c r="P1" s="65"/>
      <c r="Q1" s="45"/>
      <c r="R1" s="45"/>
      <c r="S1" s="45"/>
      <c r="T1" s="45"/>
      <c r="U1" s="45"/>
      <c r="V1" s="45"/>
      <c r="W1" s="45"/>
    </row>
    <row r="2" spans="1:28">
      <c r="A2" s="68"/>
      <c r="B2" s="257" t="s">
        <v>69</v>
      </c>
      <c r="C2" s="262"/>
      <c r="D2" s="262"/>
      <c r="E2" s="80"/>
      <c r="F2" s="80"/>
      <c r="G2" s="80"/>
      <c r="H2" s="80"/>
      <c r="I2" s="80"/>
      <c r="J2" s="80"/>
      <c r="K2" s="80"/>
      <c r="L2" s="80"/>
      <c r="M2" s="80"/>
      <c r="N2" s="82"/>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2" t="s">
        <v>117</v>
      </c>
      <c r="L3" s="92" t="s">
        <v>46</v>
      </c>
      <c r="M3" s="71" t="s">
        <v>30</v>
      </c>
      <c r="N3" s="83"/>
      <c r="O3" s="66" t="s">
        <v>32</v>
      </c>
      <c r="P3" s="86" t="s">
        <v>33</v>
      </c>
      <c r="Q3" s="263" t="s">
        <v>47</v>
      </c>
      <c r="R3" s="264"/>
      <c r="S3" s="264"/>
      <c r="T3" s="264"/>
      <c r="U3" s="264"/>
      <c r="V3" s="264"/>
      <c r="W3" s="264"/>
      <c r="X3" s="94" t="s">
        <v>133</v>
      </c>
      <c r="Y3" s="94" t="s">
        <v>134</v>
      </c>
    </row>
    <row r="4" spans="1:28" ht="25" customHeight="1">
      <c r="A4" s="70" t="str">
        <f>IF(M4="","",IF(M4=0,"",1))</f>
        <v/>
      </c>
      <c r="B4" s="25"/>
      <c r="C4" s="24"/>
      <c r="D4" s="24"/>
      <c r="E4" s="26"/>
      <c r="F4" s="26"/>
      <c r="G4" s="26"/>
      <c r="H4" s="26"/>
      <c r="I4" s="26"/>
      <c r="J4" s="26"/>
      <c r="K4" s="75" t="str">
        <f>IFERROR(_xlfn.XLOOKUP(D4,補助単価!$B$4:$B$28,補助単価!$H$4:$H$28),"")</f>
        <v/>
      </c>
      <c r="L4" s="84" t="str" cm="1">
        <f t="array" ref="L4">IF(SUMPRODUCT((E4:J4&lt;&gt;"")/COUNTIF(E4:J4,E4:J4&amp;""))=0,"",SUMPRODUCT((E4:J4&lt;&gt;"")/COUNTIF(E4:J4,E4:J4&amp;"")))</f>
        <v/>
      </c>
      <c r="M4" s="76" t="str">
        <f>IFERROR(K4*L4,"")</f>
        <v/>
      </c>
      <c r="N4" s="82"/>
      <c r="O4" s="66" t="str">
        <f t="shared" ref="O4:O35" si="0">B4&amp;D4</f>
        <v/>
      </c>
      <c r="P4" s="65" t="b">
        <f t="shared" ref="P4:P35" si="1">IF(O4="",TRUE,COUNTIF(O:O,O4)=1)</f>
        <v>1</v>
      </c>
      <c r="Q4" s="45" t="str">
        <f t="shared" ref="Q4:V4" si="2">IF(E4="","TRUE",COUNTIF($E:$J,E4)=1)</f>
        <v>TRUE</v>
      </c>
      <c r="R4" s="45" t="str">
        <f t="shared" si="2"/>
        <v>TRUE</v>
      </c>
      <c r="S4" s="45" t="str">
        <f t="shared" si="2"/>
        <v>TRUE</v>
      </c>
      <c r="T4" s="45" t="str">
        <f t="shared" si="2"/>
        <v>TRUE</v>
      </c>
      <c r="U4" s="45" t="str">
        <f t="shared" si="2"/>
        <v>TRUE</v>
      </c>
      <c r="V4" s="45" t="str">
        <f t="shared" si="2"/>
        <v>TRUE</v>
      </c>
      <c r="W4" s="93" t="str">
        <f>IF(AND(Q4:V4,TRUE),"〇","×")</f>
        <v>〇</v>
      </c>
      <c r="X4" s="65">
        <f>IFERROR(_xlfn.XLOOKUP(D4,補助単価!$C$30:$C$53,補助単価!$D$30:$D$53),0)</f>
        <v>0</v>
      </c>
      <c r="Y4" s="74" t="str">
        <f>IF(M4&lt;&gt;"",IF(L4&lt;=X4,"○","×"),"")</f>
        <v/>
      </c>
      <c r="Z4" s="67" t="s">
        <v>118</v>
      </c>
      <c r="AB4" s="74"/>
    </row>
    <row r="5" spans="1:28" ht="25" customHeight="1">
      <c r="A5" s="70" t="str">
        <f t="shared" ref="A5:A36" si="3">IF(M5="","",IF(M5=0,"",A4+1))</f>
        <v/>
      </c>
      <c r="B5" s="25"/>
      <c r="C5" s="24"/>
      <c r="D5" s="24"/>
      <c r="E5" s="26"/>
      <c r="F5" s="26"/>
      <c r="G5" s="26"/>
      <c r="H5" s="26"/>
      <c r="I5" s="26"/>
      <c r="J5" s="26"/>
      <c r="K5" s="75" t="str">
        <f>IFERROR(_xlfn.XLOOKUP(D5,補助単価!$B$4:$B$28,補助単価!$H$4:$H$28),"")</f>
        <v/>
      </c>
      <c r="L5" s="84" t="str" cm="1">
        <f t="array" ref="L5">IF(SUMPRODUCT((E5:J5&lt;&gt;"")/COUNTIF(E5:J5,E5:J5&amp;""))=0,"",SUMPRODUCT((E5:J5&lt;&gt;"")/COUNTIF(E5:J5,E5:J5&amp;"")))</f>
        <v/>
      </c>
      <c r="M5" s="76" t="str">
        <f t="shared" ref="M5:M68" si="4">IFERROR(K5*L5,"")</f>
        <v/>
      </c>
      <c r="N5" s="82"/>
      <c r="O5" s="66" t="str">
        <f t="shared" si="0"/>
        <v/>
      </c>
      <c r="P5" s="65" t="b">
        <f t="shared" si="1"/>
        <v>1</v>
      </c>
      <c r="Q5" s="45" t="str">
        <f t="shared" ref="Q5:Q68" si="5">IF(E5="","TRUE",COUNTIF($E:$J,E5)=1)</f>
        <v>TRUE</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3" t="str">
        <f t="shared" ref="W5:W68" si="11">IF(AND(Q5:V5,TRUE),"〇","×")</f>
        <v>〇</v>
      </c>
      <c r="X5" s="65">
        <f>IFERROR(_xlfn.XLOOKUP(D5,補助単価!$C$30:$C$53,補助単価!$D$30:$D$53),0)</f>
        <v>0</v>
      </c>
      <c r="Y5" s="74" t="str">
        <f t="shared" ref="Y5:Y68" si="12">IF(M5&lt;&gt;"",IF(L5&lt;=X5,"○","×"),"")</f>
        <v/>
      </c>
      <c r="Z5" s="89" t="s">
        <v>123</v>
      </c>
      <c r="AA5" s="89" t="s">
        <v>124</v>
      </c>
      <c r="AB5" s="89" t="s">
        <v>125</v>
      </c>
    </row>
    <row r="6" spans="1:28" ht="25" customHeight="1">
      <c r="A6" s="70" t="str">
        <f t="shared" si="3"/>
        <v/>
      </c>
      <c r="B6" s="25"/>
      <c r="C6" s="24"/>
      <c r="D6" s="24"/>
      <c r="E6" s="26"/>
      <c r="F6" s="26"/>
      <c r="G6" s="26"/>
      <c r="H6" s="26"/>
      <c r="I6" s="26"/>
      <c r="J6" s="26"/>
      <c r="K6" s="75" t="str">
        <f>IFERROR(_xlfn.XLOOKUP(D6,補助単価!$B$4:$B$28,補助単価!$H$4:$H$28),"")</f>
        <v/>
      </c>
      <c r="L6" s="84" t="str" cm="1">
        <f t="array" ref="L6">IF(SUMPRODUCT((E6:J6&lt;&gt;"")/COUNTIF(E6:J6,E6:J6&amp;""))=0,"",SUMPRODUCT((E6:J6&lt;&gt;"")/COUNTIF(E6:J6,E6:J6&amp;"")))</f>
        <v/>
      </c>
      <c r="M6" s="76" t="str">
        <f t="shared" si="4"/>
        <v/>
      </c>
      <c r="N6" s="82"/>
      <c r="O6" s="66" t="str">
        <f t="shared" si="0"/>
        <v/>
      </c>
      <c r="P6" s="65" t="b">
        <f t="shared" si="1"/>
        <v>1</v>
      </c>
      <c r="Q6" s="45" t="str">
        <f t="shared" si="5"/>
        <v>TRUE</v>
      </c>
      <c r="R6" s="45" t="str">
        <f t="shared" si="6"/>
        <v>TRUE</v>
      </c>
      <c r="S6" s="45" t="str">
        <f t="shared" si="7"/>
        <v>TRUE</v>
      </c>
      <c r="T6" s="45" t="str">
        <f t="shared" si="8"/>
        <v>TRUE</v>
      </c>
      <c r="U6" s="45" t="str">
        <f t="shared" si="9"/>
        <v>TRUE</v>
      </c>
      <c r="V6" s="45" t="str">
        <f t="shared" si="10"/>
        <v>TRUE</v>
      </c>
      <c r="W6" s="93" t="str">
        <f t="shared" si="11"/>
        <v>〇</v>
      </c>
      <c r="X6" s="65">
        <f>IFERROR(_xlfn.XLOOKUP(D6,補助単価!$C$30:$C$53,補助単価!$D$30:$D$53),0)</f>
        <v>0</v>
      </c>
      <c r="Y6" s="74" t="str">
        <f t="shared" si="12"/>
        <v/>
      </c>
      <c r="Z6" s="87" t="s">
        <v>126</v>
      </c>
      <c r="AA6" s="90">
        <f>COUNTIF(M:M,"&gt;0")</f>
        <v>0</v>
      </c>
      <c r="AB6" s="89" t="str">
        <f>IFERROR("○","×")</f>
        <v>○</v>
      </c>
    </row>
    <row r="7" spans="1:28" ht="25" customHeight="1">
      <c r="A7" s="70" t="str">
        <f t="shared" si="3"/>
        <v/>
      </c>
      <c r="B7" s="25"/>
      <c r="C7" s="24"/>
      <c r="D7" s="24"/>
      <c r="E7" s="26"/>
      <c r="F7" s="26"/>
      <c r="G7" s="26"/>
      <c r="H7" s="26"/>
      <c r="I7" s="26"/>
      <c r="J7" s="26"/>
      <c r="K7" s="75" t="str">
        <f>IFERROR(_xlfn.XLOOKUP(D7,補助単価!$B$4:$B$28,補助単価!$H$4:$H$28),"")</f>
        <v/>
      </c>
      <c r="L7" s="84" t="str" cm="1">
        <f t="array" ref="L7">IF(SUMPRODUCT((E7:J7&lt;&gt;"")/COUNTIF(E7:J7,E7:J7&amp;""))=0,"",SUMPRODUCT((E7:J7&lt;&gt;"")/COUNTIF(E7:J7,E7:J7&amp;"")))</f>
        <v/>
      </c>
      <c r="M7" s="76" t="str">
        <f t="shared" si="4"/>
        <v/>
      </c>
      <c r="N7" s="82"/>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3" t="str">
        <f t="shared" si="11"/>
        <v>〇</v>
      </c>
      <c r="X7" s="65">
        <f>IFERROR(_xlfn.XLOOKUP(D7,補助単価!$C$30:$C$53,補助単価!$D$30:$D$53),0)</f>
        <v>0</v>
      </c>
      <c r="Y7" s="74" t="str">
        <f t="shared" si="12"/>
        <v/>
      </c>
      <c r="Z7" s="87" t="s">
        <v>127</v>
      </c>
      <c r="AA7" s="88">
        <f>SUM(M:M)</f>
        <v>0</v>
      </c>
      <c r="AB7" s="89" t="str">
        <f>IFERROR("○","×")</f>
        <v>○</v>
      </c>
    </row>
    <row r="8" spans="1:28" ht="25" customHeight="1">
      <c r="A8" s="70" t="str">
        <f t="shared" si="3"/>
        <v/>
      </c>
      <c r="B8" s="25"/>
      <c r="C8" s="24"/>
      <c r="D8" s="24"/>
      <c r="E8" s="26"/>
      <c r="F8" s="26"/>
      <c r="G8" s="26"/>
      <c r="H8" s="26"/>
      <c r="I8" s="26"/>
      <c r="J8" s="26"/>
      <c r="K8" s="75" t="str">
        <f>IFERROR(_xlfn.XLOOKUP(D8,補助単価!$B$4:$B$28,補助単価!$H$4:$H$28),"")</f>
        <v/>
      </c>
      <c r="L8" s="84" t="str" cm="1">
        <f t="array" ref="L8">IF(SUMPRODUCT((E8:J8&lt;&gt;"")/COUNTIF(E8:J8,E8:J8&amp;""))=0,"",SUMPRODUCT((E8:J8&lt;&gt;"")/COUNTIF(E8:J8,E8:J8&amp;"")))</f>
        <v/>
      </c>
      <c r="M8" s="76" t="str">
        <f t="shared" si="4"/>
        <v/>
      </c>
      <c r="N8" s="82"/>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3" t="str">
        <f t="shared" si="11"/>
        <v>〇</v>
      </c>
      <c r="X8" s="65">
        <f>IFERROR(_xlfn.XLOOKUP(D8,補助単価!$C$30:$C$53,補助単価!$D$30:$D$53),0)</f>
        <v>0</v>
      </c>
      <c r="Y8" s="74" t="str">
        <f t="shared" si="12"/>
        <v/>
      </c>
      <c r="Z8" s="87" t="s">
        <v>135</v>
      </c>
      <c r="AA8" s="87">
        <f>COUNTIF(P:P,"FALSE")</f>
        <v>0</v>
      </c>
      <c r="AB8" s="89" t="str">
        <f>IF(AA8&gt;0,"×","○")</f>
        <v>○</v>
      </c>
    </row>
    <row r="9" spans="1:28" ht="25" customHeight="1">
      <c r="A9" s="70" t="str">
        <f t="shared" si="3"/>
        <v/>
      </c>
      <c r="B9" s="25"/>
      <c r="C9" s="24"/>
      <c r="D9" s="24"/>
      <c r="E9" s="26"/>
      <c r="F9" s="26"/>
      <c r="G9" s="26"/>
      <c r="H9" s="26"/>
      <c r="I9" s="26"/>
      <c r="J9" s="26"/>
      <c r="K9" s="75" t="str">
        <f>IFERROR(_xlfn.XLOOKUP(D9,補助単価!$B$4:$B$28,補助単価!$H$4:$H$28),"")</f>
        <v/>
      </c>
      <c r="L9" s="84" t="str" cm="1">
        <f t="array" ref="L9">IF(SUMPRODUCT((E9:J9&lt;&gt;"")/COUNTIF(E9:J9,E9:J9&amp;""))=0,"",SUMPRODUCT((E9:J9&lt;&gt;"")/COUNTIF(E9:J9,E9:J9&amp;"")))</f>
        <v/>
      </c>
      <c r="M9" s="76" t="str">
        <f t="shared" si="4"/>
        <v/>
      </c>
      <c r="N9" s="82"/>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3" t="str">
        <f t="shared" si="11"/>
        <v>〇</v>
      </c>
      <c r="X9" s="65">
        <f>IFERROR(_xlfn.XLOOKUP(D9,補助単価!$C$30:$C$53,補助単価!$D$30:$D$53),0)</f>
        <v>0</v>
      </c>
      <c r="Y9" s="74" t="str">
        <f t="shared" si="12"/>
        <v/>
      </c>
      <c r="Z9" s="87" t="s">
        <v>136</v>
      </c>
      <c r="AA9" s="87">
        <f>COUNTIF(W:W,"×")</f>
        <v>0</v>
      </c>
      <c r="AB9" s="89" t="str">
        <f>IF(AA9&gt;0,"×","○")</f>
        <v>○</v>
      </c>
    </row>
    <row r="10" spans="1:28" ht="25" customHeight="1">
      <c r="A10" s="70" t="str">
        <f t="shared" si="3"/>
        <v/>
      </c>
      <c r="B10" s="25"/>
      <c r="C10" s="24"/>
      <c r="D10" s="24"/>
      <c r="E10" s="26"/>
      <c r="F10" s="26"/>
      <c r="G10" s="26"/>
      <c r="H10" s="26"/>
      <c r="I10" s="26"/>
      <c r="J10" s="26"/>
      <c r="K10" s="75" t="str">
        <f>IFERROR(_xlfn.XLOOKUP(D10,補助単価!$B$4:$B$28,補助単価!$H$4:$H$28),"")</f>
        <v/>
      </c>
      <c r="L10" s="84" t="str" cm="1">
        <f t="array" ref="L10">IF(SUMPRODUCT((E10:J10&lt;&gt;"")/COUNTIF(E10:J10,E10:J10&amp;""))=0,"",SUMPRODUCT((E10:J10&lt;&gt;"")/COUNTIF(E10:J10,E10:J10&amp;"")))</f>
        <v/>
      </c>
      <c r="M10" s="76" t="str">
        <f t="shared" si="4"/>
        <v/>
      </c>
      <c r="N10" s="82"/>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3" t="str">
        <f t="shared" si="11"/>
        <v>〇</v>
      </c>
      <c r="X10" s="65">
        <f>IFERROR(_xlfn.XLOOKUP(D10,補助単価!$C$30:$C$53,補助単価!$D$30:$D$53),0)</f>
        <v>0</v>
      </c>
      <c r="Y10" s="74" t="str">
        <f t="shared" si="12"/>
        <v/>
      </c>
      <c r="Z10" s="87" t="s">
        <v>138</v>
      </c>
      <c r="AA10" s="87">
        <f>COUNTIF(Y:Y,"×")</f>
        <v>0</v>
      </c>
      <c r="AB10" s="89" t="str">
        <f>IF(AA10&gt;0,"×","○")</f>
        <v>○</v>
      </c>
    </row>
    <row r="11" spans="1:28" ht="25" customHeight="1">
      <c r="A11" s="70" t="str">
        <f t="shared" si="3"/>
        <v/>
      </c>
      <c r="B11" s="25"/>
      <c r="C11" s="24"/>
      <c r="D11" s="24"/>
      <c r="E11" s="26"/>
      <c r="F11" s="26"/>
      <c r="G11" s="26"/>
      <c r="H11" s="26"/>
      <c r="I11" s="26"/>
      <c r="J11" s="26"/>
      <c r="K11" s="75" t="str">
        <f>IFERROR(_xlfn.XLOOKUP(D11,補助単価!$B$4:$B$28,補助単価!$H$4:$H$28),"")</f>
        <v/>
      </c>
      <c r="L11" s="84" t="str" cm="1">
        <f t="array" ref="L11">IF(SUMPRODUCT((E11:J11&lt;&gt;"")/COUNTIF(E11:J11,E11:J11&amp;""))=0,"",SUMPRODUCT((E11:J11&lt;&gt;"")/COUNTIF(E11:J11,E11:J11&amp;"")))</f>
        <v/>
      </c>
      <c r="M11" s="76" t="str">
        <f t="shared" si="4"/>
        <v/>
      </c>
      <c r="N11" s="82"/>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3" t="str">
        <f t="shared" si="11"/>
        <v>〇</v>
      </c>
      <c r="X11" s="65">
        <f>IFERROR(_xlfn.XLOOKUP(D11,補助単価!$C$30:$C$53,補助単価!$D$30:$D$53),0)</f>
        <v>0</v>
      </c>
      <c r="Y11" s="74" t="str">
        <f t="shared" si="12"/>
        <v/>
      </c>
      <c r="Z11" s="91" t="s">
        <v>168</v>
      </c>
      <c r="AA11" s="89" t="str">
        <f>IF(AND(COUNTA(B:B)-1=COUNTA(C:C),COUNTA(B:B)-1=COUNTA(D:D)),"無","有")</f>
        <v>無</v>
      </c>
      <c r="AB11" s="89" t="str">
        <f>IF(AA11="無","○","×")</f>
        <v>○</v>
      </c>
    </row>
    <row r="12" spans="1:28" ht="25" customHeight="1">
      <c r="A12" s="70" t="str">
        <f t="shared" si="3"/>
        <v/>
      </c>
      <c r="B12" s="25"/>
      <c r="C12" s="24"/>
      <c r="D12" s="24"/>
      <c r="E12" s="26"/>
      <c r="F12" s="26"/>
      <c r="G12" s="26"/>
      <c r="H12" s="26"/>
      <c r="I12" s="26"/>
      <c r="J12" s="26"/>
      <c r="K12" s="75" t="str">
        <f>IFERROR(_xlfn.XLOOKUP(D12,補助単価!$B$4:$B$28,補助単価!$H$4:$H$28),"")</f>
        <v/>
      </c>
      <c r="L12" s="84" t="str" cm="1">
        <f t="array" ref="L12">IF(SUMPRODUCT((E12:J12&lt;&gt;"")/COUNTIF(E12:J12,E12:J12&amp;""))=0,"",SUMPRODUCT((E12:J12&lt;&gt;"")/COUNTIF(E12:J12,E12:J12&amp;"")))</f>
        <v/>
      </c>
      <c r="M12" s="76" t="str">
        <f t="shared" si="4"/>
        <v/>
      </c>
      <c r="N12" s="82"/>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3" t="str">
        <f t="shared" si="11"/>
        <v>〇</v>
      </c>
      <c r="X12" s="65">
        <f>IFERROR(_xlfn.XLOOKUP(D12,補助単価!$C$30:$C$53,補助単価!$D$30:$D$53),0)</f>
        <v>0</v>
      </c>
      <c r="Y12" s="74" t="str">
        <f t="shared" si="12"/>
        <v/>
      </c>
      <c r="Z12" s="87" t="s">
        <v>165</v>
      </c>
      <c r="AA12" s="89" t="str">
        <f>IF(AND(COUNTIF(D:D,"")=COUNTIF(K:K,"")),"無","有")</f>
        <v>無</v>
      </c>
      <c r="AB12" s="89" t="str">
        <f>IF(AA12="無","○","×")</f>
        <v>○</v>
      </c>
    </row>
    <row r="13" spans="1:28" ht="25" customHeight="1">
      <c r="A13" s="70" t="str">
        <f t="shared" si="3"/>
        <v/>
      </c>
      <c r="B13" s="25"/>
      <c r="C13" s="24"/>
      <c r="D13" s="24"/>
      <c r="E13" s="26"/>
      <c r="F13" s="26"/>
      <c r="G13" s="26"/>
      <c r="H13" s="26"/>
      <c r="I13" s="26"/>
      <c r="J13" s="26"/>
      <c r="K13" s="75" t="str">
        <f>IFERROR(_xlfn.XLOOKUP(D13,補助単価!$B$4:$B$28,補助単価!$H$4:$H$28),"")</f>
        <v/>
      </c>
      <c r="L13" s="84" t="str" cm="1">
        <f t="array" ref="L13">IF(SUMPRODUCT((E13:J13&lt;&gt;"")/COUNTIF(E13:J13,E13:J13&amp;""))=0,"",SUMPRODUCT((E13:J13&lt;&gt;"")/COUNTIF(E13:J13,E13:J13&amp;"")))</f>
        <v/>
      </c>
      <c r="M13" s="76" t="str">
        <f t="shared" si="4"/>
        <v/>
      </c>
      <c r="N13" s="82"/>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3" t="str">
        <f t="shared" si="11"/>
        <v>〇</v>
      </c>
      <c r="X13" s="65">
        <f>IFERROR(_xlfn.XLOOKUP(D13,補助単価!$C$30:$C$53,補助単価!$D$30:$D$53),0)</f>
        <v>0</v>
      </c>
      <c r="Y13" s="74" t="str">
        <f t="shared" si="12"/>
        <v/>
      </c>
      <c r="Z13" s="258" t="s">
        <v>167</v>
      </c>
      <c r="AA13" s="259"/>
      <c r="AB13" s="89" t="str">
        <f>IF(COUNTIF(AB6:AB12,"×")&gt;0,"×","○")</f>
        <v>○</v>
      </c>
    </row>
    <row r="14" spans="1:28" ht="25" customHeight="1">
      <c r="A14" s="70" t="str">
        <f t="shared" si="3"/>
        <v/>
      </c>
      <c r="B14" s="25"/>
      <c r="C14" s="24"/>
      <c r="D14" s="24"/>
      <c r="E14" s="26"/>
      <c r="F14" s="26"/>
      <c r="G14" s="26"/>
      <c r="H14" s="26"/>
      <c r="I14" s="26"/>
      <c r="J14" s="26"/>
      <c r="K14" s="75" t="str">
        <f>IFERROR(_xlfn.XLOOKUP(D14,補助単価!$B$4:$B$28,補助単価!$H$4:$H$28),"")</f>
        <v/>
      </c>
      <c r="L14" s="84" t="str" cm="1">
        <f t="array" ref="L14">IF(SUMPRODUCT((E14:J14&lt;&gt;"")/COUNTIF(E14:J14,E14:J14&amp;""))=0,"",SUMPRODUCT((E14:J14&lt;&gt;"")/COUNTIF(E14:J14,E14:J14&amp;"")))</f>
        <v/>
      </c>
      <c r="M14" s="76" t="str">
        <f t="shared" si="4"/>
        <v/>
      </c>
      <c r="N14" s="82"/>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3" t="str">
        <f t="shared" si="11"/>
        <v>〇</v>
      </c>
      <c r="X14" s="65">
        <f>IFERROR(_xlfn.XLOOKUP(D14,補助単価!$C$30:$C$53,補助単価!$D$30:$D$53),0)</f>
        <v>0</v>
      </c>
      <c r="Y14" s="74" t="str">
        <f t="shared" si="12"/>
        <v/>
      </c>
    </row>
    <row r="15" spans="1:28" ht="25" customHeight="1">
      <c r="A15" s="70" t="str">
        <f t="shared" si="3"/>
        <v/>
      </c>
      <c r="B15" s="25"/>
      <c r="C15" s="24"/>
      <c r="D15" s="24"/>
      <c r="E15" s="26"/>
      <c r="F15" s="26"/>
      <c r="G15" s="26"/>
      <c r="H15" s="26"/>
      <c r="I15" s="26"/>
      <c r="J15" s="26"/>
      <c r="K15" s="75" t="str">
        <f>IFERROR(_xlfn.XLOOKUP(D15,補助単価!$B$4:$B$28,補助単価!$H$4:$H$28),"")</f>
        <v/>
      </c>
      <c r="L15" s="84" t="str" cm="1">
        <f t="array" ref="L15">IF(SUMPRODUCT((E15:J15&lt;&gt;"")/COUNTIF(E15:J15,E15:J15&amp;""))=0,"",SUMPRODUCT((E15:J15&lt;&gt;"")/COUNTIF(E15:J15,E15:J15&amp;"")))</f>
        <v/>
      </c>
      <c r="M15" s="76" t="str">
        <f t="shared" si="4"/>
        <v/>
      </c>
      <c r="N15" s="82"/>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3" t="str">
        <f t="shared" si="11"/>
        <v>〇</v>
      </c>
      <c r="X15" s="65">
        <f>IFERROR(_xlfn.XLOOKUP(D15,補助単価!$C$30:$C$53,補助単価!$D$30:$D$53),0)</f>
        <v>0</v>
      </c>
      <c r="Y15" s="74" t="str">
        <f t="shared" si="12"/>
        <v/>
      </c>
    </row>
    <row r="16" spans="1:28" ht="25" customHeight="1">
      <c r="A16" s="70" t="str">
        <f t="shared" si="3"/>
        <v/>
      </c>
      <c r="B16" s="25"/>
      <c r="C16" s="24"/>
      <c r="D16" s="24"/>
      <c r="E16" s="26"/>
      <c r="F16" s="26"/>
      <c r="G16" s="26"/>
      <c r="H16" s="26"/>
      <c r="I16" s="26"/>
      <c r="J16" s="26"/>
      <c r="K16" s="75" t="str">
        <f>IFERROR(_xlfn.XLOOKUP(D16,補助単価!$B$4:$B$28,補助単価!$H$4:$H$28),"")</f>
        <v/>
      </c>
      <c r="L16" s="84" t="str" cm="1">
        <f t="array" ref="L16">IF(SUMPRODUCT((E16:J16&lt;&gt;"")/COUNTIF(E16:J16,E16:J16&amp;""))=0,"",SUMPRODUCT((E16:J16&lt;&gt;"")/COUNTIF(E16:J16,E16:J16&amp;"")))</f>
        <v/>
      </c>
      <c r="M16" s="76" t="str">
        <f t="shared" si="4"/>
        <v/>
      </c>
      <c r="N16" s="82"/>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3" t="str">
        <f t="shared" si="11"/>
        <v>〇</v>
      </c>
      <c r="X16" s="65">
        <f>IFERROR(_xlfn.XLOOKUP(D16,補助単価!$C$30:$C$53,補助単価!$D$30:$D$53),0)</f>
        <v>0</v>
      </c>
      <c r="Y16" s="74" t="str">
        <f t="shared" si="12"/>
        <v/>
      </c>
    </row>
    <row r="17" spans="1:25" ht="25" customHeight="1">
      <c r="A17" s="70" t="str">
        <f t="shared" si="3"/>
        <v/>
      </c>
      <c r="B17" s="25"/>
      <c r="C17" s="24"/>
      <c r="D17" s="24"/>
      <c r="E17" s="26"/>
      <c r="F17" s="26"/>
      <c r="G17" s="26"/>
      <c r="H17" s="26"/>
      <c r="I17" s="26"/>
      <c r="J17" s="26"/>
      <c r="K17" s="75" t="str">
        <f>IFERROR(_xlfn.XLOOKUP(D17,補助単価!$B$4:$B$28,補助単価!$H$4:$H$28),"")</f>
        <v/>
      </c>
      <c r="L17" s="84" t="str" cm="1">
        <f t="array" ref="L17">IF(SUMPRODUCT((E17:J17&lt;&gt;"")/COUNTIF(E17:J17,E17:J17&amp;""))=0,"",SUMPRODUCT((E17:J17&lt;&gt;"")/COUNTIF(E17:J17,E17:J17&amp;"")))</f>
        <v/>
      </c>
      <c r="M17" s="76" t="str">
        <f t="shared" si="4"/>
        <v/>
      </c>
      <c r="N17" s="82"/>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3" t="str">
        <f t="shared" si="11"/>
        <v>〇</v>
      </c>
      <c r="X17" s="65">
        <f>IFERROR(_xlfn.XLOOKUP(D17,補助単価!$C$30:$C$53,補助単価!$D$30:$D$53),0)</f>
        <v>0</v>
      </c>
      <c r="Y17" s="74" t="str">
        <f t="shared" si="12"/>
        <v/>
      </c>
    </row>
    <row r="18" spans="1:25" ht="25" customHeight="1">
      <c r="A18" s="70" t="str">
        <f t="shared" si="3"/>
        <v/>
      </c>
      <c r="B18" s="25"/>
      <c r="C18" s="24"/>
      <c r="D18" s="24"/>
      <c r="E18" s="26"/>
      <c r="F18" s="26"/>
      <c r="G18" s="26"/>
      <c r="H18" s="26"/>
      <c r="I18" s="26"/>
      <c r="J18" s="26"/>
      <c r="K18" s="75" t="str">
        <f>IFERROR(_xlfn.XLOOKUP(D18,補助単価!$B$4:$B$28,補助単価!$H$4:$H$28),"")</f>
        <v/>
      </c>
      <c r="L18" s="84" t="str" cm="1">
        <f t="array" ref="L18">IF(SUMPRODUCT((E18:J18&lt;&gt;"")/COUNTIF(E18:J18,E18:J18&amp;""))=0,"",SUMPRODUCT((E18:J18&lt;&gt;"")/COUNTIF(E18:J18,E18:J18&amp;"")))</f>
        <v/>
      </c>
      <c r="M18" s="76" t="str">
        <f t="shared" si="4"/>
        <v/>
      </c>
      <c r="N18" s="82"/>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3" t="str">
        <f t="shared" si="11"/>
        <v>〇</v>
      </c>
      <c r="X18" s="65">
        <f>IFERROR(_xlfn.XLOOKUP(D18,補助単価!$C$30:$C$53,補助単価!$D$30:$D$53),0)</f>
        <v>0</v>
      </c>
      <c r="Y18" s="74" t="str">
        <f t="shared" si="12"/>
        <v/>
      </c>
    </row>
    <row r="19" spans="1:25" ht="25" customHeight="1">
      <c r="A19" s="70" t="str">
        <f t="shared" si="3"/>
        <v/>
      </c>
      <c r="B19" s="25"/>
      <c r="C19" s="24"/>
      <c r="D19" s="24"/>
      <c r="E19" s="26"/>
      <c r="F19" s="26"/>
      <c r="G19" s="26"/>
      <c r="H19" s="26"/>
      <c r="I19" s="26"/>
      <c r="J19" s="26"/>
      <c r="K19" s="75" t="str">
        <f>IFERROR(_xlfn.XLOOKUP(D19,補助単価!$B$4:$B$28,補助単価!$H$4:$H$28),"")</f>
        <v/>
      </c>
      <c r="L19" s="84" t="str" cm="1">
        <f t="array" ref="L19">IF(SUMPRODUCT((E19:J19&lt;&gt;"")/COUNTIF(E19:J19,E19:J19&amp;""))=0,"",SUMPRODUCT((E19:J19&lt;&gt;"")/COUNTIF(E19:J19,E19:J19&amp;"")))</f>
        <v/>
      </c>
      <c r="M19" s="76" t="str">
        <f t="shared" si="4"/>
        <v/>
      </c>
      <c r="N19" s="82"/>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3" t="str">
        <f t="shared" si="11"/>
        <v>〇</v>
      </c>
      <c r="X19" s="65">
        <f>IFERROR(_xlfn.XLOOKUP(D19,補助単価!$C$30:$C$53,補助単価!$D$30:$D$53),0)</f>
        <v>0</v>
      </c>
      <c r="Y19" s="74" t="str">
        <f t="shared" si="12"/>
        <v/>
      </c>
    </row>
    <row r="20" spans="1:25" ht="25" customHeight="1">
      <c r="A20" s="70" t="str">
        <f t="shared" si="3"/>
        <v/>
      </c>
      <c r="B20" s="25"/>
      <c r="C20" s="24"/>
      <c r="D20" s="24"/>
      <c r="E20" s="26"/>
      <c r="F20" s="26"/>
      <c r="G20" s="26"/>
      <c r="H20" s="26"/>
      <c r="I20" s="26"/>
      <c r="J20" s="26"/>
      <c r="K20" s="75" t="str">
        <f>IFERROR(_xlfn.XLOOKUP(D20,補助単価!$B$4:$B$28,補助単価!$H$4:$H$28),"")</f>
        <v/>
      </c>
      <c r="L20" s="84" t="str" cm="1">
        <f t="array" ref="L20">IF(SUMPRODUCT((E20:J20&lt;&gt;"")/COUNTIF(E20:J20,E20:J20&amp;""))=0,"",SUMPRODUCT((E20:J20&lt;&gt;"")/COUNTIF(E20:J20,E20:J20&amp;"")))</f>
        <v/>
      </c>
      <c r="M20" s="76" t="str">
        <f t="shared" si="4"/>
        <v/>
      </c>
      <c r="N20" s="82"/>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3" t="str">
        <f t="shared" si="11"/>
        <v>〇</v>
      </c>
      <c r="X20" s="65">
        <f>IFERROR(_xlfn.XLOOKUP(D20,補助単価!$C$30:$C$53,補助単価!$D$30:$D$53),0)</f>
        <v>0</v>
      </c>
      <c r="Y20" s="74" t="str">
        <f t="shared" si="12"/>
        <v/>
      </c>
    </row>
    <row r="21" spans="1:25" ht="25" customHeight="1">
      <c r="A21" s="70" t="str">
        <f t="shared" si="3"/>
        <v/>
      </c>
      <c r="B21" s="25"/>
      <c r="C21" s="24"/>
      <c r="D21" s="24"/>
      <c r="E21" s="26"/>
      <c r="F21" s="26"/>
      <c r="G21" s="26"/>
      <c r="H21" s="26"/>
      <c r="I21" s="26"/>
      <c r="J21" s="26"/>
      <c r="K21" s="75" t="str">
        <f>IFERROR(_xlfn.XLOOKUP(D21,補助単価!$B$4:$B$28,補助単価!$H$4:$H$28),"")</f>
        <v/>
      </c>
      <c r="L21" s="84" t="str" cm="1">
        <f t="array" ref="L21">IF(SUMPRODUCT((E21:J21&lt;&gt;"")/COUNTIF(E21:J21,E21:J21&amp;""))=0,"",SUMPRODUCT((E21:J21&lt;&gt;"")/COUNTIF(E21:J21,E21:J21&amp;"")))</f>
        <v/>
      </c>
      <c r="M21" s="76" t="str">
        <f t="shared" si="4"/>
        <v/>
      </c>
      <c r="N21" s="82"/>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3" t="str">
        <f t="shared" si="11"/>
        <v>〇</v>
      </c>
      <c r="X21" s="65">
        <f>IFERROR(_xlfn.XLOOKUP(D21,補助単価!$C$30:$C$53,補助単価!$D$30:$D$53),0)</f>
        <v>0</v>
      </c>
      <c r="Y21" s="74" t="str">
        <f t="shared" si="12"/>
        <v/>
      </c>
    </row>
    <row r="22" spans="1:25" ht="25" customHeight="1">
      <c r="A22" s="70" t="str">
        <f t="shared" si="3"/>
        <v/>
      </c>
      <c r="B22" s="25"/>
      <c r="C22" s="24"/>
      <c r="D22" s="24"/>
      <c r="E22" s="26"/>
      <c r="F22" s="26"/>
      <c r="G22" s="26"/>
      <c r="H22" s="26"/>
      <c r="I22" s="26"/>
      <c r="J22" s="26"/>
      <c r="K22" s="75" t="str">
        <f>IFERROR(_xlfn.XLOOKUP(D22,補助単価!$B$4:$B$28,補助単価!$H$4:$H$28),"")</f>
        <v/>
      </c>
      <c r="L22" s="84" t="str" cm="1">
        <f t="array" ref="L22">IF(SUMPRODUCT((E22:J22&lt;&gt;"")/COUNTIF(E22:J22,E22:J22&amp;""))=0,"",SUMPRODUCT((E22:J22&lt;&gt;"")/COUNTIF(E22:J22,E22:J22&amp;"")))</f>
        <v/>
      </c>
      <c r="M22" s="76" t="str">
        <f t="shared" si="4"/>
        <v/>
      </c>
      <c r="N22" s="82"/>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3" t="str">
        <f t="shared" si="11"/>
        <v>〇</v>
      </c>
      <c r="X22" s="65">
        <f>IFERROR(_xlfn.XLOOKUP(D22,補助単価!$C$30:$C$53,補助単価!$D$30:$D$53),0)</f>
        <v>0</v>
      </c>
      <c r="Y22" s="74" t="str">
        <f t="shared" si="12"/>
        <v/>
      </c>
    </row>
    <row r="23" spans="1:25" ht="25" customHeight="1">
      <c r="A23" s="70" t="str">
        <f t="shared" si="3"/>
        <v/>
      </c>
      <c r="B23" s="25"/>
      <c r="C23" s="24"/>
      <c r="D23" s="24"/>
      <c r="E23" s="26"/>
      <c r="F23" s="26"/>
      <c r="G23" s="26"/>
      <c r="H23" s="26"/>
      <c r="I23" s="26"/>
      <c r="J23" s="26"/>
      <c r="K23" s="75" t="str">
        <f>IFERROR(_xlfn.XLOOKUP(D23,補助単価!$B$4:$B$28,補助単価!$H$4:$H$28),"")</f>
        <v/>
      </c>
      <c r="L23" s="84" t="str" cm="1">
        <f t="array" ref="L23">IF(SUMPRODUCT((E23:J23&lt;&gt;"")/COUNTIF(E23:J23,E23:J23&amp;""))=0,"",SUMPRODUCT((E23:J23&lt;&gt;"")/COUNTIF(E23:J23,E23:J23&amp;"")))</f>
        <v/>
      </c>
      <c r="M23" s="76" t="str">
        <f t="shared" si="4"/>
        <v/>
      </c>
      <c r="N23" s="82"/>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3" t="str">
        <f t="shared" si="11"/>
        <v>〇</v>
      </c>
      <c r="X23" s="65">
        <f>IFERROR(_xlfn.XLOOKUP(D23,補助単価!$C$30:$C$53,補助単価!$D$30:$D$53),0)</f>
        <v>0</v>
      </c>
      <c r="Y23" s="74" t="str">
        <f t="shared" si="12"/>
        <v/>
      </c>
    </row>
    <row r="24" spans="1:25" ht="25" customHeight="1">
      <c r="A24" s="70" t="str">
        <f t="shared" si="3"/>
        <v/>
      </c>
      <c r="B24" s="25"/>
      <c r="C24" s="24"/>
      <c r="D24" s="24"/>
      <c r="E24" s="26"/>
      <c r="F24" s="26"/>
      <c r="G24" s="26"/>
      <c r="H24" s="26"/>
      <c r="I24" s="26"/>
      <c r="J24" s="26"/>
      <c r="K24" s="75" t="str">
        <f>IFERROR(_xlfn.XLOOKUP(D24,補助単価!$B$4:$B$28,補助単価!$H$4:$H$28),"")</f>
        <v/>
      </c>
      <c r="L24" s="84" t="str" cm="1">
        <f t="array" ref="L24">IF(SUMPRODUCT((E24:J24&lt;&gt;"")/COUNTIF(E24:J24,E24:J24&amp;""))=0,"",SUMPRODUCT((E24:J24&lt;&gt;"")/COUNTIF(E24:J24,E24:J24&amp;"")))</f>
        <v/>
      </c>
      <c r="M24" s="76" t="str">
        <f t="shared" si="4"/>
        <v/>
      </c>
      <c r="N24" s="82"/>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3" t="str">
        <f t="shared" si="11"/>
        <v>〇</v>
      </c>
      <c r="X24" s="65">
        <f>IFERROR(_xlfn.XLOOKUP(D24,補助単価!$C$30:$C$53,補助単価!$D$30:$D$53),0)</f>
        <v>0</v>
      </c>
      <c r="Y24" s="74" t="str">
        <f t="shared" si="12"/>
        <v/>
      </c>
    </row>
    <row r="25" spans="1:25" ht="25" customHeight="1">
      <c r="A25" s="70" t="str">
        <f t="shared" si="3"/>
        <v/>
      </c>
      <c r="B25" s="25"/>
      <c r="C25" s="24"/>
      <c r="D25" s="24"/>
      <c r="E25" s="26"/>
      <c r="F25" s="26"/>
      <c r="G25" s="26"/>
      <c r="H25" s="26"/>
      <c r="I25" s="26"/>
      <c r="J25" s="26"/>
      <c r="K25" s="75" t="str">
        <f>IFERROR(_xlfn.XLOOKUP(D25,補助単価!$B$4:$B$28,補助単価!$H$4:$H$28),"")</f>
        <v/>
      </c>
      <c r="L25" s="84" t="str" cm="1">
        <f t="array" ref="L25">IF(SUMPRODUCT((E25:J25&lt;&gt;"")/COUNTIF(E25:J25,E25:J25&amp;""))=0,"",SUMPRODUCT((E25:J25&lt;&gt;"")/COUNTIF(E25:J25,E25:J25&amp;"")))</f>
        <v/>
      </c>
      <c r="M25" s="76" t="str">
        <f t="shared" si="4"/>
        <v/>
      </c>
      <c r="N25" s="82"/>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3" t="str">
        <f t="shared" si="11"/>
        <v>〇</v>
      </c>
      <c r="X25" s="65">
        <f>IFERROR(_xlfn.XLOOKUP(D25,補助単価!$C$30:$C$53,補助単価!$D$30:$D$53),0)</f>
        <v>0</v>
      </c>
      <c r="Y25" s="74" t="str">
        <f t="shared" si="12"/>
        <v/>
      </c>
    </row>
    <row r="26" spans="1:25" ht="25" customHeight="1">
      <c r="A26" s="70" t="str">
        <f t="shared" si="3"/>
        <v/>
      </c>
      <c r="B26" s="25"/>
      <c r="C26" s="24"/>
      <c r="D26" s="24"/>
      <c r="E26" s="26"/>
      <c r="F26" s="26"/>
      <c r="G26" s="26"/>
      <c r="H26" s="26"/>
      <c r="I26" s="26"/>
      <c r="J26" s="26"/>
      <c r="K26" s="75" t="str">
        <f>IFERROR(_xlfn.XLOOKUP(D26,補助単価!$B$4:$B$28,補助単価!$H$4:$H$28),"")</f>
        <v/>
      </c>
      <c r="L26" s="84" t="str" cm="1">
        <f t="array" ref="L26">IF(SUMPRODUCT((E26:J26&lt;&gt;"")/COUNTIF(E26:J26,E26:J26&amp;""))=0,"",SUMPRODUCT((E26:J26&lt;&gt;"")/COUNTIF(E26:J26,E26:J26&amp;"")))</f>
        <v/>
      </c>
      <c r="M26" s="76" t="str">
        <f t="shared" si="4"/>
        <v/>
      </c>
      <c r="N26" s="82"/>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3" t="str">
        <f t="shared" si="11"/>
        <v>〇</v>
      </c>
      <c r="X26" s="65">
        <f>IFERROR(_xlfn.XLOOKUP(D26,補助単価!$C$30:$C$53,補助単価!$D$30:$D$53),0)</f>
        <v>0</v>
      </c>
      <c r="Y26" s="74" t="str">
        <f t="shared" si="12"/>
        <v/>
      </c>
    </row>
    <row r="27" spans="1:25" ht="25" customHeight="1">
      <c r="A27" s="70" t="str">
        <f t="shared" si="3"/>
        <v/>
      </c>
      <c r="B27" s="25"/>
      <c r="C27" s="24"/>
      <c r="D27" s="24"/>
      <c r="E27" s="26"/>
      <c r="F27" s="26"/>
      <c r="G27" s="26"/>
      <c r="H27" s="26"/>
      <c r="I27" s="26"/>
      <c r="J27" s="26"/>
      <c r="K27" s="75" t="str">
        <f>IFERROR(_xlfn.XLOOKUP(D27,補助単価!$B$4:$B$28,補助単価!$H$4:$H$28),"")</f>
        <v/>
      </c>
      <c r="L27" s="84" t="str" cm="1">
        <f t="array" ref="L27">IF(SUMPRODUCT((E27:J27&lt;&gt;"")/COUNTIF(E27:J27,E27:J27&amp;""))=0,"",SUMPRODUCT((E27:J27&lt;&gt;"")/COUNTIF(E27:J27,E27:J27&amp;"")))</f>
        <v/>
      </c>
      <c r="M27" s="76" t="str">
        <f t="shared" si="4"/>
        <v/>
      </c>
      <c r="N27" s="82"/>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3" t="str">
        <f t="shared" si="11"/>
        <v>〇</v>
      </c>
      <c r="X27" s="65">
        <f>IFERROR(_xlfn.XLOOKUP(D27,補助単価!$C$30:$C$53,補助単価!$D$30:$D$53),0)</f>
        <v>0</v>
      </c>
      <c r="Y27" s="74" t="str">
        <f t="shared" si="12"/>
        <v/>
      </c>
    </row>
    <row r="28" spans="1:25" ht="25" customHeight="1">
      <c r="A28" s="70" t="str">
        <f t="shared" si="3"/>
        <v/>
      </c>
      <c r="B28" s="25"/>
      <c r="C28" s="24"/>
      <c r="D28" s="24"/>
      <c r="E28" s="26"/>
      <c r="F28" s="26"/>
      <c r="G28" s="26"/>
      <c r="H28" s="26"/>
      <c r="I28" s="26"/>
      <c r="J28" s="26"/>
      <c r="K28" s="75" t="str">
        <f>IFERROR(_xlfn.XLOOKUP(D28,補助単価!$B$4:$B$28,補助単価!$H$4:$H$28),"")</f>
        <v/>
      </c>
      <c r="L28" s="84" t="str" cm="1">
        <f t="array" ref="L28">IF(SUMPRODUCT((E28:J28&lt;&gt;"")/COUNTIF(E28:J28,E28:J28&amp;""))=0,"",SUMPRODUCT((E28:J28&lt;&gt;"")/COUNTIF(E28:J28,E28:J28&amp;"")))</f>
        <v/>
      </c>
      <c r="M28" s="76" t="str">
        <f t="shared" si="4"/>
        <v/>
      </c>
      <c r="N28" s="82"/>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3" t="str">
        <f t="shared" si="11"/>
        <v>〇</v>
      </c>
      <c r="X28" s="65">
        <f>IFERROR(_xlfn.XLOOKUP(D28,補助単価!$C$30:$C$53,補助単価!$D$30:$D$53),0)</f>
        <v>0</v>
      </c>
      <c r="Y28" s="74" t="str">
        <f t="shared" si="12"/>
        <v/>
      </c>
    </row>
    <row r="29" spans="1:25" ht="25" customHeight="1">
      <c r="A29" s="70" t="str">
        <f t="shared" si="3"/>
        <v/>
      </c>
      <c r="B29" s="25"/>
      <c r="C29" s="24"/>
      <c r="D29" s="24"/>
      <c r="E29" s="26"/>
      <c r="F29" s="26"/>
      <c r="G29" s="26"/>
      <c r="H29" s="26"/>
      <c r="I29" s="26"/>
      <c r="J29" s="26"/>
      <c r="K29" s="75" t="str">
        <f>IFERROR(_xlfn.XLOOKUP(D29,補助単価!$B$4:$B$28,補助単価!$H$4:$H$28),"")</f>
        <v/>
      </c>
      <c r="L29" s="84" t="str" cm="1">
        <f t="array" ref="L29">IF(SUMPRODUCT((E29:J29&lt;&gt;"")/COUNTIF(E29:J29,E29:J29&amp;""))=0,"",SUMPRODUCT((E29:J29&lt;&gt;"")/COUNTIF(E29:J29,E29:J29&amp;"")))</f>
        <v/>
      </c>
      <c r="M29" s="76" t="str">
        <f t="shared" si="4"/>
        <v/>
      </c>
      <c r="N29" s="82"/>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3" t="str">
        <f t="shared" si="11"/>
        <v>〇</v>
      </c>
      <c r="X29" s="65">
        <f>IFERROR(_xlfn.XLOOKUP(D29,補助単価!$C$30:$C$53,補助単価!$D$30:$D$53),0)</f>
        <v>0</v>
      </c>
      <c r="Y29" s="74" t="str">
        <f t="shared" si="12"/>
        <v/>
      </c>
    </row>
    <row r="30" spans="1:25" ht="25" customHeight="1">
      <c r="A30" s="70" t="str">
        <f t="shared" si="3"/>
        <v/>
      </c>
      <c r="B30" s="25"/>
      <c r="C30" s="24"/>
      <c r="D30" s="24"/>
      <c r="E30" s="26"/>
      <c r="F30" s="26"/>
      <c r="G30" s="26"/>
      <c r="H30" s="26"/>
      <c r="I30" s="26"/>
      <c r="J30" s="26"/>
      <c r="K30" s="75" t="str">
        <f>IFERROR(_xlfn.XLOOKUP(D30,補助単価!$B$4:$B$28,補助単価!$H$4:$H$28),"")</f>
        <v/>
      </c>
      <c r="L30" s="84" t="str" cm="1">
        <f t="array" ref="L30">IF(SUMPRODUCT((E30:J30&lt;&gt;"")/COUNTIF(E30:J30,E30:J30&amp;""))=0,"",SUMPRODUCT((E30:J30&lt;&gt;"")/COUNTIF(E30:J30,E30:J30&amp;"")))</f>
        <v/>
      </c>
      <c r="M30" s="76" t="str">
        <f t="shared" si="4"/>
        <v/>
      </c>
      <c r="N30" s="82"/>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3" t="str">
        <f t="shared" si="11"/>
        <v>〇</v>
      </c>
      <c r="X30" s="65">
        <f>IFERROR(_xlfn.XLOOKUP(D30,補助単価!$C$30:$C$53,補助単価!$D$30:$D$53),0)</f>
        <v>0</v>
      </c>
      <c r="Y30" s="74" t="str">
        <f t="shared" si="12"/>
        <v/>
      </c>
    </row>
    <row r="31" spans="1:25" ht="25" customHeight="1">
      <c r="A31" s="70" t="str">
        <f t="shared" si="3"/>
        <v/>
      </c>
      <c r="B31" s="25"/>
      <c r="C31" s="24"/>
      <c r="D31" s="24"/>
      <c r="E31" s="26"/>
      <c r="F31" s="26"/>
      <c r="G31" s="26"/>
      <c r="H31" s="26"/>
      <c r="I31" s="26"/>
      <c r="J31" s="26"/>
      <c r="K31" s="75" t="str">
        <f>IFERROR(_xlfn.XLOOKUP(D31,補助単価!$B$4:$B$28,補助単価!$H$4:$H$28),"")</f>
        <v/>
      </c>
      <c r="L31" s="84" t="str" cm="1">
        <f t="array" ref="L31">IF(SUMPRODUCT((E31:J31&lt;&gt;"")/COUNTIF(E31:J31,E31:J31&amp;""))=0,"",SUMPRODUCT((E31:J31&lt;&gt;"")/COUNTIF(E31:J31,E31:J31&amp;"")))</f>
        <v/>
      </c>
      <c r="M31" s="76" t="str">
        <f t="shared" si="4"/>
        <v/>
      </c>
      <c r="N31" s="82"/>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3" t="str">
        <f t="shared" si="11"/>
        <v>〇</v>
      </c>
      <c r="X31" s="65">
        <f>IFERROR(_xlfn.XLOOKUP(D31,補助単価!$C$30:$C$53,補助単価!$D$30:$D$53),0)</f>
        <v>0</v>
      </c>
      <c r="Y31" s="74" t="str">
        <f t="shared" si="12"/>
        <v/>
      </c>
    </row>
    <row r="32" spans="1:25" ht="25" customHeight="1">
      <c r="A32" s="70" t="str">
        <f t="shared" si="3"/>
        <v/>
      </c>
      <c r="B32" s="25"/>
      <c r="C32" s="24"/>
      <c r="D32" s="24"/>
      <c r="E32" s="26"/>
      <c r="F32" s="26"/>
      <c r="G32" s="26"/>
      <c r="H32" s="26"/>
      <c r="I32" s="26"/>
      <c r="J32" s="26"/>
      <c r="K32" s="75" t="str">
        <f>IFERROR(_xlfn.XLOOKUP(D32,補助単価!$B$4:$B$28,補助単価!$H$4:$H$28),"")</f>
        <v/>
      </c>
      <c r="L32" s="84" t="str" cm="1">
        <f t="array" ref="L32">IF(SUMPRODUCT((E32:J32&lt;&gt;"")/COUNTIF(E32:J32,E32:J32&amp;""))=0,"",SUMPRODUCT((E32:J32&lt;&gt;"")/COUNTIF(E32:J32,E32:J32&amp;"")))</f>
        <v/>
      </c>
      <c r="M32" s="76" t="str">
        <f t="shared" si="4"/>
        <v/>
      </c>
      <c r="N32" s="82"/>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3" t="str">
        <f t="shared" si="11"/>
        <v>〇</v>
      </c>
      <c r="X32" s="65">
        <f>IFERROR(_xlfn.XLOOKUP(D32,補助単価!$C$30:$C$53,補助単価!$D$30:$D$53),0)</f>
        <v>0</v>
      </c>
      <c r="Y32" s="74" t="str">
        <f t="shared" si="12"/>
        <v/>
      </c>
    </row>
    <row r="33" spans="1:25" ht="25" customHeight="1">
      <c r="A33" s="70" t="str">
        <f t="shared" si="3"/>
        <v/>
      </c>
      <c r="B33" s="25"/>
      <c r="C33" s="24"/>
      <c r="D33" s="24"/>
      <c r="E33" s="26"/>
      <c r="F33" s="26"/>
      <c r="G33" s="26"/>
      <c r="H33" s="26"/>
      <c r="I33" s="26"/>
      <c r="J33" s="26"/>
      <c r="K33" s="75" t="str">
        <f>IFERROR(_xlfn.XLOOKUP(D33,補助単価!$B$4:$B$28,補助単価!$H$4:$H$28),"")</f>
        <v/>
      </c>
      <c r="L33" s="84" t="str" cm="1">
        <f t="array" ref="L33">IF(SUMPRODUCT((E33:J33&lt;&gt;"")/COUNTIF(E33:J33,E33:J33&amp;""))=0,"",SUMPRODUCT((E33:J33&lt;&gt;"")/COUNTIF(E33:J33,E33:J33&amp;"")))</f>
        <v/>
      </c>
      <c r="M33" s="76" t="str">
        <f t="shared" si="4"/>
        <v/>
      </c>
      <c r="N33" s="82"/>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3" t="str">
        <f t="shared" si="11"/>
        <v>〇</v>
      </c>
      <c r="X33" s="65">
        <f>IFERROR(_xlfn.XLOOKUP(D33,補助単価!$C$30:$C$53,補助単価!$D$30:$D$53),0)</f>
        <v>0</v>
      </c>
      <c r="Y33" s="74" t="str">
        <f t="shared" si="12"/>
        <v/>
      </c>
    </row>
    <row r="34" spans="1:25" ht="25" customHeight="1">
      <c r="A34" s="70" t="str">
        <f t="shared" si="3"/>
        <v/>
      </c>
      <c r="B34" s="25"/>
      <c r="C34" s="24"/>
      <c r="D34" s="24"/>
      <c r="E34" s="26"/>
      <c r="F34" s="26"/>
      <c r="G34" s="26"/>
      <c r="H34" s="26"/>
      <c r="I34" s="26"/>
      <c r="J34" s="26"/>
      <c r="K34" s="75" t="str">
        <f>IFERROR(_xlfn.XLOOKUP(D34,補助単価!$B$4:$B$28,補助単価!$H$4:$H$28),"")</f>
        <v/>
      </c>
      <c r="L34" s="84" t="str" cm="1">
        <f t="array" ref="L34">IF(SUMPRODUCT((E34:J34&lt;&gt;"")/COUNTIF(E34:J34,E34:J34&amp;""))=0,"",SUMPRODUCT((E34:J34&lt;&gt;"")/COUNTIF(E34:J34,E34:J34&amp;"")))</f>
        <v/>
      </c>
      <c r="M34" s="76" t="str">
        <f t="shared" si="4"/>
        <v/>
      </c>
      <c r="N34" s="82"/>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3" t="str">
        <f t="shared" si="11"/>
        <v>〇</v>
      </c>
      <c r="X34" s="65">
        <f>IFERROR(_xlfn.XLOOKUP(D34,補助単価!$C$30:$C$53,補助単価!$D$30:$D$53),0)</f>
        <v>0</v>
      </c>
      <c r="Y34" s="74" t="str">
        <f t="shared" si="12"/>
        <v/>
      </c>
    </row>
    <row r="35" spans="1:25" ht="25" customHeight="1">
      <c r="A35" s="70" t="str">
        <f t="shared" si="3"/>
        <v/>
      </c>
      <c r="B35" s="25"/>
      <c r="C35" s="24"/>
      <c r="D35" s="24"/>
      <c r="E35" s="26"/>
      <c r="F35" s="26"/>
      <c r="G35" s="26"/>
      <c r="H35" s="26"/>
      <c r="I35" s="26"/>
      <c r="J35" s="26"/>
      <c r="K35" s="75" t="str">
        <f>IFERROR(_xlfn.XLOOKUP(D35,補助単価!$B$4:$B$28,補助単価!$H$4:$H$28),"")</f>
        <v/>
      </c>
      <c r="L35" s="84" t="str" cm="1">
        <f t="array" ref="L35">IF(SUMPRODUCT((E35:J35&lt;&gt;"")/COUNTIF(E35:J35,E35:J35&amp;""))=0,"",SUMPRODUCT((E35:J35&lt;&gt;"")/COUNTIF(E35:J35,E35:J35&amp;"")))</f>
        <v/>
      </c>
      <c r="M35" s="76" t="str">
        <f t="shared" si="4"/>
        <v/>
      </c>
      <c r="N35" s="82"/>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3" t="str">
        <f t="shared" si="11"/>
        <v>〇</v>
      </c>
      <c r="X35" s="65">
        <f>IFERROR(_xlfn.XLOOKUP(D35,補助単価!$C$30:$C$53,補助単価!$D$30:$D$53),0)</f>
        <v>0</v>
      </c>
      <c r="Y35" s="74" t="str">
        <f t="shared" si="12"/>
        <v/>
      </c>
    </row>
    <row r="36" spans="1:25" ht="25" customHeight="1">
      <c r="A36" s="70" t="str">
        <f t="shared" si="3"/>
        <v/>
      </c>
      <c r="B36" s="25"/>
      <c r="C36" s="24"/>
      <c r="D36" s="24"/>
      <c r="E36" s="26"/>
      <c r="F36" s="26"/>
      <c r="G36" s="26"/>
      <c r="H36" s="26"/>
      <c r="I36" s="26"/>
      <c r="J36" s="26"/>
      <c r="K36" s="75" t="str">
        <f>IFERROR(_xlfn.XLOOKUP(D36,補助単価!$B$4:$B$28,補助単価!$H$4:$H$28),"")</f>
        <v/>
      </c>
      <c r="L36" s="84" t="str" cm="1">
        <f t="array" ref="L36">IF(SUMPRODUCT((E36:J36&lt;&gt;"")/COUNTIF(E36:J36,E36:J36&amp;""))=0,"",SUMPRODUCT((E36:J36&lt;&gt;"")/COUNTIF(E36:J36,E36:J36&amp;"")))</f>
        <v/>
      </c>
      <c r="M36" s="76" t="str">
        <f t="shared" si="4"/>
        <v/>
      </c>
      <c r="N36" s="82"/>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3" t="str">
        <f t="shared" si="11"/>
        <v>〇</v>
      </c>
      <c r="X36" s="65">
        <f>IFERROR(_xlfn.XLOOKUP(D36,補助単価!$C$30:$C$53,補助単価!$D$30:$D$53),0)</f>
        <v>0</v>
      </c>
      <c r="Y36" s="74" t="str">
        <f t="shared" si="12"/>
        <v/>
      </c>
    </row>
    <row r="37" spans="1:25" ht="25" customHeight="1">
      <c r="A37" s="70" t="str">
        <f t="shared" ref="A37:A68" si="15">IF(M37="","",IF(M37=0,"",A36+1))</f>
        <v/>
      </c>
      <c r="B37" s="25"/>
      <c r="C37" s="24"/>
      <c r="D37" s="24"/>
      <c r="E37" s="26"/>
      <c r="F37" s="26"/>
      <c r="G37" s="26"/>
      <c r="H37" s="26"/>
      <c r="I37" s="26"/>
      <c r="J37" s="26"/>
      <c r="K37" s="75" t="str">
        <f>IFERROR(_xlfn.XLOOKUP(D37,補助単価!$B$4:$B$28,補助単価!$H$4:$H$28),"")</f>
        <v/>
      </c>
      <c r="L37" s="84" t="str" cm="1">
        <f t="array" ref="L37">IF(SUMPRODUCT((E37:J37&lt;&gt;"")/COUNTIF(E37:J37,E37:J37&amp;""))=0,"",SUMPRODUCT((E37:J37&lt;&gt;"")/COUNTIF(E37:J37,E37:J37&amp;"")))</f>
        <v/>
      </c>
      <c r="M37" s="76" t="str">
        <f t="shared" si="4"/>
        <v/>
      </c>
      <c r="N37" s="82"/>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3" t="str">
        <f t="shared" si="11"/>
        <v>〇</v>
      </c>
      <c r="X37" s="65">
        <f>IFERROR(_xlfn.XLOOKUP(D37,補助単価!$C$30:$C$53,補助単価!$D$30:$D$53),0)</f>
        <v>0</v>
      </c>
      <c r="Y37" s="74" t="str">
        <f t="shared" si="12"/>
        <v/>
      </c>
    </row>
    <row r="38" spans="1:25" ht="25" customHeight="1">
      <c r="A38" s="70" t="str">
        <f t="shared" si="15"/>
        <v/>
      </c>
      <c r="B38" s="25"/>
      <c r="C38" s="24"/>
      <c r="D38" s="24"/>
      <c r="E38" s="26"/>
      <c r="F38" s="26"/>
      <c r="G38" s="26"/>
      <c r="H38" s="26"/>
      <c r="I38" s="26"/>
      <c r="J38" s="26"/>
      <c r="K38" s="75" t="str">
        <f>IFERROR(_xlfn.XLOOKUP(D38,補助単価!$B$4:$B$28,補助単価!$H$4:$H$28),"")</f>
        <v/>
      </c>
      <c r="L38" s="84" t="str" cm="1">
        <f t="array" ref="L38">IF(SUMPRODUCT((E38:J38&lt;&gt;"")/COUNTIF(E38:J38,E38:J38&amp;""))=0,"",SUMPRODUCT((E38:J38&lt;&gt;"")/COUNTIF(E38:J38,E38:J38&amp;"")))</f>
        <v/>
      </c>
      <c r="M38" s="76" t="str">
        <f t="shared" si="4"/>
        <v/>
      </c>
      <c r="N38" s="82"/>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3" t="str">
        <f t="shared" si="11"/>
        <v>〇</v>
      </c>
      <c r="X38" s="65">
        <f>IFERROR(_xlfn.XLOOKUP(D38,補助単価!$C$30:$C$53,補助単価!$D$30:$D$53),0)</f>
        <v>0</v>
      </c>
      <c r="Y38" s="74" t="str">
        <f t="shared" si="12"/>
        <v/>
      </c>
    </row>
    <row r="39" spans="1:25" ht="25" customHeight="1">
      <c r="A39" s="70" t="str">
        <f t="shared" si="15"/>
        <v/>
      </c>
      <c r="B39" s="25"/>
      <c r="C39" s="24"/>
      <c r="D39" s="24"/>
      <c r="E39" s="26"/>
      <c r="F39" s="26"/>
      <c r="G39" s="26"/>
      <c r="H39" s="26"/>
      <c r="I39" s="26"/>
      <c r="J39" s="26"/>
      <c r="K39" s="75" t="str">
        <f>IFERROR(_xlfn.XLOOKUP(D39,補助単価!$B$4:$B$28,補助単価!$H$4:$H$28),"")</f>
        <v/>
      </c>
      <c r="L39" s="84" t="str" cm="1">
        <f t="array" ref="L39">IF(SUMPRODUCT((E39:J39&lt;&gt;"")/COUNTIF(E39:J39,E39:J39&amp;""))=0,"",SUMPRODUCT((E39:J39&lt;&gt;"")/COUNTIF(E39:J39,E39:J39&amp;"")))</f>
        <v/>
      </c>
      <c r="M39" s="76" t="str">
        <f t="shared" si="4"/>
        <v/>
      </c>
      <c r="N39" s="82"/>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3" t="str">
        <f t="shared" si="11"/>
        <v>〇</v>
      </c>
      <c r="X39" s="65">
        <f>IFERROR(_xlfn.XLOOKUP(D39,補助単価!$C$30:$C$53,補助単価!$D$30:$D$53),0)</f>
        <v>0</v>
      </c>
      <c r="Y39" s="74" t="str">
        <f t="shared" si="12"/>
        <v/>
      </c>
    </row>
    <row r="40" spans="1:25" ht="25" customHeight="1">
      <c r="A40" s="70" t="str">
        <f t="shared" si="15"/>
        <v/>
      </c>
      <c r="B40" s="25"/>
      <c r="C40" s="24"/>
      <c r="D40" s="24"/>
      <c r="E40" s="26"/>
      <c r="F40" s="26"/>
      <c r="G40" s="26"/>
      <c r="H40" s="26"/>
      <c r="I40" s="26"/>
      <c r="J40" s="26"/>
      <c r="K40" s="75" t="str">
        <f>IFERROR(_xlfn.XLOOKUP(D40,補助単価!$B$4:$B$28,補助単価!$H$4:$H$28),"")</f>
        <v/>
      </c>
      <c r="L40" s="84" t="str" cm="1">
        <f t="array" ref="L40">IF(SUMPRODUCT((E40:J40&lt;&gt;"")/COUNTIF(E40:J40,E40:J40&amp;""))=0,"",SUMPRODUCT((E40:J40&lt;&gt;"")/COUNTIF(E40:J40,E40:J40&amp;"")))</f>
        <v/>
      </c>
      <c r="M40" s="76" t="str">
        <f t="shared" si="4"/>
        <v/>
      </c>
      <c r="N40" s="82"/>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3" t="str">
        <f t="shared" si="11"/>
        <v>〇</v>
      </c>
      <c r="X40" s="65">
        <f>IFERROR(_xlfn.XLOOKUP(D40,補助単価!$C$30:$C$53,補助単価!$D$30:$D$53),0)</f>
        <v>0</v>
      </c>
      <c r="Y40" s="74" t="str">
        <f t="shared" si="12"/>
        <v/>
      </c>
    </row>
    <row r="41" spans="1:25" ht="25" customHeight="1">
      <c r="A41" s="70" t="str">
        <f t="shared" si="15"/>
        <v/>
      </c>
      <c r="B41" s="25"/>
      <c r="C41" s="24"/>
      <c r="D41" s="24"/>
      <c r="E41" s="26"/>
      <c r="F41" s="26"/>
      <c r="G41" s="26"/>
      <c r="H41" s="26"/>
      <c r="I41" s="26"/>
      <c r="J41" s="26"/>
      <c r="K41" s="75" t="str">
        <f>IFERROR(_xlfn.XLOOKUP(D41,補助単価!$B$4:$B$28,補助単価!$H$4:$H$28),"")</f>
        <v/>
      </c>
      <c r="L41" s="84" t="str" cm="1">
        <f t="array" ref="L41">IF(SUMPRODUCT((E41:J41&lt;&gt;"")/COUNTIF(E41:J41,E41:J41&amp;""))=0,"",SUMPRODUCT((E41:J41&lt;&gt;"")/COUNTIF(E41:J41,E41:J41&amp;"")))</f>
        <v/>
      </c>
      <c r="M41" s="76" t="str">
        <f t="shared" si="4"/>
        <v/>
      </c>
      <c r="N41" s="82"/>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3" t="str">
        <f t="shared" si="11"/>
        <v>〇</v>
      </c>
      <c r="X41" s="65">
        <f>IFERROR(_xlfn.XLOOKUP(D41,補助単価!$C$30:$C$53,補助単価!$D$30:$D$53),0)</f>
        <v>0</v>
      </c>
      <c r="Y41" s="74" t="str">
        <f t="shared" si="12"/>
        <v/>
      </c>
    </row>
    <row r="42" spans="1:25" ht="25" customHeight="1">
      <c r="A42" s="70" t="str">
        <f t="shared" si="15"/>
        <v/>
      </c>
      <c r="B42" s="25"/>
      <c r="C42" s="24"/>
      <c r="D42" s="24"/>
      <c r="E42" s="26"/>
      <c r="F42" s="26"/>
      <c r="G42" s="26"/>
      <c r="H42" s="26"/>
      <c r="I42" s="26"/>
      <c r="J42" s="26"/>
      <c r="K42" s="75" t="str">
        <f>IFERROR(_xlfn.XLOOKUP(D42,補助単価!$B$4:$B$28,補助単価!$H$4:$H$28),"")</f>
        <v/>
      </c>
      <c r="L42" s="84" t="str" cm="1">
        <f t="array" ref="L42">IF(SUMPRODUCT((E42:J42&lt;&gt;"")/COUNTIF(E42:J42,E42:J42&amp;""))=0,"",SUMPRODUCT((E42:J42&lt;&gt;"")/COUNTIF(E42:J42,E42:J42&amp;"")))</f>
        <v/>
      </c>
      <c r="M42" s="76" t="str">
        <f t="shared" si="4"/>
        <v/>
      </c>
      <c r="N42" s="82"/>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3" t="str">
        <f t="shared" si="11"/>
        <v>〇</v>
      </c>
      <c r="X42" s="65">
        <f>IFERROR(_xlfn.XLOOKUP(D42,補助単価!$C$30:$C$53,補助単価!$D$30:$D$53),0)</f>
        <v>0</v>
      </c>
      <c r="Y42" s="74" t="str">
        <f t="shared" si="12"/>
        <v/>
      </c>
    </row>
    <row r="43" spans="1:25" ht="25" customHeight="1">
      <c r="A43" s="70" t="str">
        <f t="shared" si="15"/>
        <v/>
      </c>
      <c r="B43" s="25"/>
      <c r="C43" s="24"/>
      <c r="D43" s="24"/>
      <c r="E43" s="26"/>
      <c r="F43" s="26"/>
      <c r="G43" s="26"/>
      <c r="H43" s="26"/>
      <c r="I43" s="26"/>
      <c r="J43" s="26"/>
      <c r="K43" s="75" t="str">
        <f>IFERROR(_xlfn.XLOOKUP(D43,補助単価!$B$4:$B$28,補助単価!$H$4:$H$28),"")</f>
        <v/>
      </c>
      <c r="L43" s="84" t="str" cm="1">
        <f t="array" ref="L43">IF(SUMPRODUCT((E43:J43&lt;&gt;"")/COUNTIF(E43:J43,E43:J43&amp;""))=0,"",SUMPRODUCT((E43:J43&lt;&gt;"")/COUNTIF(E43:J43,E43:J43&amp;"")))</f>
        <v/>
      </c>
      <c r="M43" s="76" t="str">
        <f t="shared" si="4"/>
        <v/>
      </c>
      <c r="N43" s="82"/>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3" t="str">
        <f t="shared" si="11"/>
        <v>〇</v>
      </c>
      <c r="X43" s="65">
        <f>IFERROR(_xlfn.XLOOKUP(D43,補助単価!$C$30:$C$53,補助単価!$D$30:$D$53),0)</f>
        <v>0</v>
      </c>
      <c r="Y43" s="74" t="str">
        <f t="shared" si="12"/>
        <v/>
      </c>
    </row>
    <row r="44" spans="1:25" ht="25" customHeight="1">
      <c r="A44" s="70" t="str">
        <f t="shared" si="15"/>
        <v/>
      </c>
      <c r="B44" s="25"/>
      <c r="C44" s="24"/>
      <c r="D44" s="24"/>
      <c r="E44" s="26"/>
      <c r="F44" s="26"/>
      <c r="G44" s="26"/>
      <c r="H44" s="26"/>
      <c r="I44" s="26"/>
      <c r="J44" s="26"/>
      <c r="K44" s="75" t="str">
        <f>IFERROR(_xlfn.XLOOKUP(D44,補助単価!$B$4:$B$28,補助単価!$H$4:$H$28),"")</f>
        <v/>
      </c>
      <c r="L44" s="84" t="str" cm="1">
        <f t="array" ref="L44">IF(SUMPRODUCT((E44:J44&lt;&gt;"")/COUNTIF(E44:J44,E44:J44&amp;""))=0,"",SUMPRODUCT((E44:J44&lt;&gt;"")/COUNTIF(E44:J44,E44:J44&amp;"")))</f>
        <v/>
      </c>
      <c r="M44" s="76" t="str">
        <f t="shared" si="4"/>
        <v/>
      </c>
      <c r="N44" s="82"/>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3" t="str">
        <f t="shared" si="11"/>
        <v>〇</v>
      </c>
      <c r="X44" s="65">
        <f>IFERROR(_xlfn.XLOOKUP(D44,補助単価!$C$30:$C$53,補助単価!$D$30:$D$53),0)</f>
        <v>0</v>
      </c>
      <c r="Y44" s="74" t="str">
        <f t="shared" si="12"/>
        <v/>
      </c>
    </row>
    <row r="45" spans="1:25" ht="25" customHeight="1">
      <c r="A45" s="70" t="str">
        <f t="shared" si="15"/>
        <v/>
      </c>
      <c r="B45" s="25"/>
      <c r="C45" s="24"/>
      <c r="D45" s="24"/>
      <c r="E45" s="26"/>
      <c r="F45" s="26"/>
      <c r="G45" s="26"/>
      <c r="H45" s="26"/>
      <c r="I45" s="26"/>
      <c r="J45" s="26"/>
      <c r="K45" s="75" t="str">
        <f>IFERROR(_xlfn.XLOOKUP(D45,補助単価!$B$4:$B$28,補助単価!$H$4:$H$28),"")</f>
        <v/>
      </c>
      <c r="L45" s="84" t="str" cm="1">
        <f t="array" ref="L45">IF(SUMPRODUCT((E45:J45&lt;&gt;"")/COUNTIF(E45:J45,E45:J45&amp;""))=0,"",SUMPRODUCT((E45:J45&lt;&gt;"")/COUNTIF(E45:J45,E45:J45&amp;"")))</f>
        <v/>
      </c>
      <c r="M45" s="76" t="str">
        <f t="shared" si="4"/>
        <v/>
      </c>
      <c r="N45" s="82"/>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3" t="str">
        <f t="shared" si="11"/>
        <v>〇</v>
      </c>
      <c r="X45" s="65">
        <f>IFERROR(_xlfn.XLOOKUP(D45,補助単価!$C$30:$C$53,補助単価!$D$30:$D$53),0)</f>
        <v>0</v>
      </c>
      <c r="Y45" s="74" t="str">
        <f t="shared" si="12"/>
        <v/>
      </c>
    </row>
    <row r="46" spans="1:25" ht="25" customHeight="1">
      <c r="A46" s="70" t="str">
        <f t="shared" si="15"/>
        <v/>
      </c>
      <c r="B46" s="25"/>
      <c r="C46" s="24"/>
      <c r="D46" s="24"/>
      <c r="E46" s="26"/>
      <c r="F46" s="26"/>
      <c r="G46" s="26"/>
      <c r="H46" s="26"/>
      <c r="I46" s="26"/>
      <c r="J46" s="26"/>
      <c r="K46" s="75" t="str">
        <f>IFERROR(_xlfn.XLOOKUP(D46,補助単価!$B$4:$B$28,補助単価!$H$4:$H$28),"")</f>
        <v/>
      </c>
      <c r="L46" s="84" t="str" cm="1">
        <f t="array" ref="L46">IF(SUMPRODUCT((E46:J46&lt;&gt;"")/COUNTIF(E46:J46,E46:J46&amp;""))=0,"",SUMPRODUCT((E46:J46&lt;&gt;"")/COUNTIF(E46:J46,E46:J46&amp;"")))</f>
        <v/>
      </c>
      <c r="M46" s="76" t="str">
        <f t="shared" si="4"/>
        <v/>
      </c>
      <c r="N46" s="82"/>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3" t="str">
        <f t="shared" si="11"/>
        <v>〇</v>
      </c>
      <c r="X46" s="65">
        <f>IFERROR(_xlfn.XLOOKUP(D46,補助単価!$C$30:$C$53,補助単価!$D$30:$D$53),0)</f>
        <v>0</v>
      </c>
      <c r="Y46" s="74" t="str">
        <f t="shared" si="12"/>
        <v/>
      </c>
    </row>
    <row r="47" spans="1:25" ht="25" customHeight="1">
      <c r="A47" s="70" t="str">
        <f t="shared" si="15"/>
        <v/>
      </c>
      <c r="B47" s="25"/>
      <c r="C47" s="24"/>
      <c r="D47" s="24"/>
      <c r="E47" s="26"/>
      <c r="F47" s="26"/>
      <c r="G47" s="26"/>
      <c r="H47" s="26"/>
      <c r="I47" s="26"/>
      <c r="J47" s="26"/>
      <c r="K47" s="75" t="str">
        <f>IFERROR(_xlfn.XLOOKUP(D47,補助単価!$B$4:$B$28,補助単価!$H$4:$H$28),"")</f>
        <v/>
      </c>
      <c r="L47" s="84" t="str" cm="1">
        <f t="array" ref="L47">IF(SUMPRODUCT((E47:J47&lt;&gt;"")/COUNTIF(E47:J47,E47:J47&amp;""))=0,"",SUMPRODUCT((E47:J47&lt;&gt;"")/COUNTIF(E47:J47,E47:J47&amp;"")))</f>
        <v/>
      </c>
      <c r="M47" s="76" t="str">
        <f t="shared" si="4"/>
        <v/>
      </c>
      <c r="N47" s="82"/>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3" t="str">
        <f t="shared" si="11"/>
        <v>〇</v>
      </c>
      <c r="X47" s="65">
        <f>IFERROR(_xlfn.XLOOKUP(D47,補助単価!$C$30:$C$53,補助単価!$D$30:$D$53),0)</f>
        <v>0</v>
      </c>
      <c r="Y47" s="74" t="str">
        <f t="shared" si="12"/>
        <v/>
      </c>
    </row>
    <row r="48" spans="1:25" ht="25" customHeight="1">
      <c r="A48" s="70" t="str">
        <f t="shared" si="15"/>
        <v/>
      </c>
      <c r="B48" s="25"/>
      <c r="C48" s="24"/>
      <c r="D48" s="24"/>
      <c r="E48" s="26"/>
      <c r="F48" s="26"/>
      <c r="G48" s="26"/>
      <c r="H48" s="26"/>
      <c r="I48" s="26"/>
      <c r="J48" s="26"/>
      <c r="K48" s="75" t="str">
        <f>IFERROR(_xlfn.XLOOKUP(D48,補助単価!$B$4:$B$28,補助単価!$H$4:$H$28),"")</f>
        <v/>
      </c>
      <c r="L48" s="84" t="str" cm="1">
        <f t="array" ref="L48">IF(SUMPRODUCT((E48:J48&lt;&gt;"")/COUNTIF(E48:J48,E48:J48&amp;""))=0,"",SUMPRODUCT((E48:J48&lt;&gt;"")/COUNTIF(E48:J48,E48:J48&amp;"")))</f>
        <v/>
      </c>
      <c r="M48" s="76" t="str">
        <f t="shared" si="4"/>
        <v/>
      </c>
      <c r="N48" s="82"/>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3" t="str">
        <f t="shared" si="11"/>
        <v>〇</v>
      </c>
      <c r="X48" s="65">
        <f>IFERROR(_xlfn.XLOOKUP(D48,補助単価!$C$30:$C$53,補助単価!$D$30:$D$53),0)</f>
        <v>0</v>
      </c>
      <c r="Y48" s="74" t="str">
        <f t="shared" si="12"/>
        <v/>
      </c>
    </row>
    <row r="49" spans="1:25" ht="25" customHeight="1">
      <c r="A49" s="70" t="str">
        <f t="shared" si="15"/>
        <v/>
      </c>
      <c r="B49" s="25"/>
      <c r="C49" s="24"/>
      <c r="D49" s="24"/>
      <c r="E49" s="26"/>
      <c r="F49" s="26"/>
      <c r="G49" s="26"/>
      <c r="H49" s="26"/>
      <c r="I49" s="26"/>
      <c r="J49" s="26"/>
      <c r="K49" s="75" t="str">
        <f>IFERROR(_xlfn.XLOOKUP(D49,補助単価!$B$4:$B$28,補助単価!$H$4:$H$28),"")</f>
        <v/>
      </c>
      <c r="L49" s="84" t="str" cm="1">
        <f t="array" ref="L49">IF(SUMPRODUCT((E49:J49&lt;&gt;"")/COUNTIF(E49:J49,E49:J49&amp;""))=0,"",SUMPRODUCT((E49:J49&lt;&gt;"")/COUNTIF(E49:J49,E49:J49&amp;"")))</f>
        <v/>
      </c>
      <c r="M49" s="76" t="str">
        <f t="shared" si="4"/>
        <v/>
      </c>
      <c r="N49" s="82"/>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3" t="str">
        <f t="shared" si="11"/>
        <v>〇</v>
      </c>
      <c r="X49" s="65">
        <f>IFERROR(_xlfn.XLOOKUP(D49,補助単価!$C$30:$C$53,補助単価!$D$30:$D$53),0)</f>
        <v>0</v>
      </c>
      <c r="Y49" s="74" t="str">
        <f t="shared" si="12"/>
        <v/>
      </c>
    </row>
    <row r="50" spans="1:25" ht="25" customHeight="1">
      <c r="A50" s="70" t="str">
        <f t="shared" si="15"/>
        <v/>
      </c>
      <c r="B50" s="25"/>
      <c r="C50" s="24"/>
      <c r="D50" s="24"/>
      <c r="E50" s="26"/>
      <c r="F50" s="26"/>
      <c r="G50" s="26"/>
      <c r="H50" s="26"/>
      <c r="I50" s="26"/>
      <c r="J50" s="26"/>
      <c r="K50" s="75" t="str">
        <f>IFERROR(_xlfn.XLOOKUP(D50,補助単価!$B$4:$B$28,補助単価!$H$4:$H$28),"")</f>
        <v/>
      </c>
      <c r="L50" s="84" t="str" cm="1">
        <f t="array" ref="L50">IF(SUMPRODUCT((E50:J50&lt;&gt;"")/COUNTIF(E50:J50,E50:J50&amp;""))=0,"",SUMPRODUCT((E50:J50&lt;&gt;"")/COUNTIF(E50:J50,E50:J50&amp;"")))</f>
        <v/>
      </c>
      <c r="M50" s="76" t="str">
        <f t="shared" si="4"/>
        <v/>
      </c>
      <c r="N50" s="82"/>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3" t="str">
        <f t="shared" si="11"/>
        <v>〇</v>
      </c>
      <c r="X50" s="65">
        <f>IFERROR(_xlfn.XLOOKUP(D50,補助単価!$C$30:$C$53,補助単価!$D$30:$D$53),0)</f>
        <v>0</v>
      </c>
      <c r="Y50" s="74" t="str">
        <f t="shared" si="12"/>
        <v/>
      </c>
    </row>
    <row r="51" spans="1:25" ht="25" customHeight="1">
      <c r="A51" s="70" t="str">
        <f t="shared" si="15"/>
        <v/>
      </c>
      <c r="B51" s="25"/>
      <c r="C51" s="24"/>
      <c r="D51" s="24"/>
      <c r="E51" s="26"/>
      <c r="F51" s="26"/>
      <c r="G51" s="26"/>
      <c r="H51" s="26"/>
      <c r="I51" s="26"/>
      <c r="J51" s="26"/>
      <c r="K51" s="75" t="str">
        <f>IFERROR(_xlfn.XLOOKUP(D51,補助単価!$B$4:$B$28,補助単価!$H$4:$H$28),"")</f>
        <v/>
      </c>
      <c r="L51" s="84" t="str" cm="1">
        <f t="array" ref="L51">IF(SUMPRODUCT((E51:J51&lt;&gt;"")/COUNTIF(E51:J51,E51:J51&amp;""))=0,"",SUMPRODUCT((E51:J51&lt;&gt;"")/COUNTIF(E51:J51,E51:J51&amp;"")))</f>
        <v/>
      </c>
      <c r="M51" s="76" t="str">
        <f t="shared" si="4"/>
        <v/>
      </c>
      <c r="N51" s="82"/>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3" t="str">
        <f t="shared" si="11"/>
        <v>〇</v>
      </c>
      <c r="X51" s="65">
        <f>IFERROR(_xlfn.XLOOKUP(D51,補助単価!$C$30:$C$53,補助単価!$D$30:$D$53),0)</f>
        <v>0</v>
      </c>
      <c r="Y51" s="74" t="str">
        <f t="shared" si="12"/>
        <v/>
      </c>
    </row>
    <row r="52" spans="1:25" ht="25" customHeight="1">
      <c r="A52" s="70" t="str">
        <f t="shared" si="15"/>
        <v/>
      </c>
      <c r="B52" s="25"/>
      <c r="C52" s="24"/>
      <c r="D52" s="24"/>
      <c r="E52" s="26"/>
      <c r="F52" s="26"/>
      <c r="G52" s="26"/>
      <c r="H52" s="26"/>
      <c r="I52" s="26"/>
      <c r="J52" s="26"/>
      <c r="K52" s="75" t="str">
        <f>IFERROR(_xlfn.XLOOKUP(D52,補助単価!$B$4:$B$28,補助単価!$H$4:$H$28),"")</f>
        <v/>
      </c>
      <c r="L52" s="84" t="str" cm="1">
        <f t="array" ref="L52">IF(SUMPRODUCT((E52:J52&lt;&gt;"")/COUNTIF(E52:J52,E52:J52&amp;""))=0,"",SUMPRODUCT((E52:J52&lt;&gt;"")/COUNTIF(E52:J52,E52:J52&amp;"")))</f>
        <v/>
      </c>
      <c r="M52" s="76" t="str">
        <f t="shared" si="4"/>
        <v/>
      </c>
      <c r="N52" s="82"/>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3" t="str">
        <f t="shared" si="11"/>
        <v>〇</v>
      </c>
      <c r="X52" s="65">
        <f>IFERROR(_xlfn.XLOOKUP(D52,補助単価!$C$30:$C$53,補助単価!$D$30:$D$53),0)</f>
        <v>0</v>
      </c>
      <c r="Y52" s="74" t="str">
        <f t="shared" si="12"/>
        <v/>
      </c>
    </row>
    <row r="53" spans="1:25" ht="25" customHeight="1">
      <c r="A53" s="70" t="str">
        <f t="shared" si="15"/>
        <v/>
      </c>
      <c r="B53" s="25"/>
      <c r="C53" s="24"/>
      <c r="D53" s="24"/>
      <c r="E53" s="26"/>
      <c r="F53" s="26"/>
      <c r="G53" s="26"/>
      <c r="H53" s="26"/>
      <c r="I53" s="26"/>
      <c r="J53" s="26"/>
      <c r="K53" s="75" t="str">
        <f>IFERROR(_xlfn.XLOOKUP(D53,補助単価!$B$4:$B$28,補助単価!$H$4:$H$28),"")</f>
        <v/>
      </c>
      <c r="L53" s="84" t="str" cm="1">
        <f t="array" ref="L53">IF(SUMPRODUCT((E53:J53&lt;&gt;"")/COUNTIF(E53:J53,E53:J53&amp;""))=0,"",SUMPRODUCT((E53:J53&lt;&gt;"")/COUNTIF(E53:J53,E53:J53&amp;"")))</f>
        <v/>
      </c>
      <c r="M53" s="76" t="str">
        <f t="shared" si="4"/>
        <v/>
      </c>
      <c r="N53" s="82"/>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3" t="str">
        <f t="shared" si="11"/>
        <v>〇</v>
      </c>
      <c r="X53" s="65">
        <f>IFERROR(_xlfn.XLOOKUP(D53,補助単価!$C$30:$C$53,補助単価!$D$30:$D$53),0)</f>
        <v>0</v>
      </c>
      <c r="Y53" s="74" t="str">
        <f t="shared" si="12"/>
        <v/>
      </c>
    </row>
    <row r="54" spans="1:25" ht="25" customHeight="1">
      <c r="A54" s="70" t="str">
        <f t="shared" si="15"/>
        <v/>
      </c>
      <c r="B54" s="25"/>
      <c r="C54" s="24"/>
      <c r="D54" s="24"/>
      <c r="E54" s="26"/>
      <c r="F54" s="26"/>
      <c r="G54" s="26"/>
      <c r="H54" s="26"/>
      <c r="I54" s="26"/>
      <c r="J54" s="26"/>
      <c r="K54" s="75" t="str">
        <f>IFERROR(_xlfn.XLOOKUP(D54,補助単価!$B$4:$B$28,補助単価!$H$4:$H$28),"")</f>
        <v/>
      </c>
      <c r="L54" s="84" t="str" cm="1">
        <f t="array" ref="L54">IF(SUMPRODUCT((E54:J54&lt;&gt;"")/COUNTIF(E54:J54,E54:J54&amp;""))=0,"",SUMPRODUCT((E54:J54&lt;&gt;"")/COUNTIF(E54:J54,E54:J54&amp;"")))</f>
        <v/>
      </c>
      <c r="M54" s="76" t="str">
        <f t="shared" si="4"/>
        <v/>
      </c>
      <c r="N54" s="82"/>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3" t="str">
        <f t="shared" si="11"/>
        <v>〇</v>
      </c>
      <c r="X54" s="65">
        <f>IFERROR(_xlfn.XLOOKUP(D54,補助単価!$C$30:$C$53,補助単価!$D$30:$D$53),0)</f>
        <v>0</v>
      </c>
      <c r="Y54" s="74" t="str">
        <f t="shared" si="12"/>
        <v/>
      </c>
    </row>
    <row r="55" spans="1:25" ht="25" customHeight="1">
      <c r="A55" s="70" t="str">
        <f t="shared" si="15"/>
        <v/>
      </c>
      <c r="B55" s="25"/>
      <c r="C55" s="24"/>
      <c r="D55" s="24"/>
      <c r="E55" s="26"/>
      <c r="F55" s="26"/>
      <c r="G55" s="26"/>
      <c r="H55" s="26"/>
      <c r="I55" s="26"/>
      <c r="J55" s="26"/>
      <c r="K55" s="75" t="str">
        <f>IFERROR(_xlfn.XLOOKUP(D55,補助単価!$B$4:$B$28,補助単価!$H$4:$H$28),"")</f>
        <v/>
      </c>
      <c r="L55" s="84" t="str" cm="1">
        <f t="array" ref="L55">IF(SUMPRODUCT((E55:J55&lt;&gt;"")/COUNTIF(E55:J55,E55:J55&amp;""))=0,"",SUMPRODUCT((E55:J55&lt;&gt;"")/COUNTIF(E55:J55,E55:J55&amp;"")))</f>
        <v/>
      </c>
      <c r="M55" s="76" t="str">
        <f t="shared" si="4"/>
        <v/>
      </c>
      <c r="N55" s="82"/>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3" t="str">
        <f t="shared" si="11"/>
        <v>〇</v>
      </c>
      <c r="X55" s="65">
        <f>IFERROR(_xlfn.XLOOKUP(D55,補助単価!$C$30:$C$53,補助単価!$D$30:$D$53),0)</f>
        <v>0</v>
      </c>
      <c r="Y55" s="74" t="str">
        <f t="shared" si="12"/>
        <v/>
      </c>
    </row>
    <row r="56" spans="1:25" ht="25" customHeight="1">
      <c r="A56" s="70" t="str">
        <f t="shared" si="15"/>
        <v/>
      </c>
      <c r="B56" s="25"/>
      <c r="C56" s="24"/>
      <c r="D56" s="24"/>
      <c r="E56" s="26"/>
      <c r="F56" s="26"/>
      <c r="G56" s="26"/>
      <c r="H56" s="26"/>
      <c r="I56" s="26"/>
      <c r="J56" s="26"/>
      <c r="K56" s="75" t="str">
        <f>IFERROR(_xlfn.XLOOKUP(D56,補助単価!$B$4:$B$28,補助単価!$H$4:$H$28),"")</f>
        <v/>
      </c>
      <c r="L56" s="84" t="str" cm="1">
        <f t="array" ref="L56">IF(SUMPRODUCT((E56:J56&lt;&gt;"")/COUNTIF(E56:J56,E56:J56&amp;""))=0,"",SUMPRODUCT((E56:J56&lt;&gt;"")/COUNTIF(E56:J56,E56:J56&amp;"")))</f>
        <v/>
      </c>
      <c r="M56" s="76" t="str">
        <f t="shared" si="4"/>
        <v/>
      </c>
      <c r="N56" s="82"/>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3" t="str">
        <f t="shared" si="11"/>
        <v>〇</v>
      </c>
      <c r="X56" s="65">
        <f>IFERROR(_xlfn.XLOOKUP(D56,補助単価!$C$30:$C$53,補助単価!$D$30:$D$53),0)</f>
        <v>0</v>
      </c>
      <c r="Y56" s="74" t="str">
        <f t="shared" si="12"/>
        <v/>
      </c>
    </row>
    <row r="57" spans="1:25" ht="25" customHeight="1">
      <c r="A57" s="70" t="str">
        <f t="shared" si="15"/>
        <v/>
      </c>
      <c r="B57" s="25"/>
      <c r="C57" s="24"/>
      <c r="D57" s="24"/>
      <c r="E57" s="26"/>
      <c r="F57" s="26"/>
      <c r="G57" s="26"/>
      <c r="H57" s="26"/>
      <c r="I57" s="26"/>
      <c r="J57" s="26"/>
      <c r="K57" s="75" t="str">
        <f>IFERROR(_xlfn.XLOOKUP(D57,補助単価!$B$4:$B$28,補助単価!$H$4:$H$28),"")</f>
        <v/>
      </c>
      <c r="L57" s="84" t="str" cm="1">
        <f t="array" ref="L57">IF(SUMPRODUCT((E57:J57&lt;&gt;"")/COUNTIF(E57:J57,E57:J57&amp;""))=0,"",SUMPRODUCT((E57:J57&lt;&gt;"")/COUNTIF(E57:J57,E57:J57&amp;"")))</f>
        <v/>
      </c>
      <c r="M57" s="76" t="str">
        <f t="shared" si="4"/>
        <v/>
      </c>
      <c r="N57" s="82"/>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3" t="str">
        <f t="shared" si="11"/>
        <v>〇</v>
      </c>
      <c r="X57" s="65">
        <f>IFERROR(_xlfn.XLOOKUP(D57,補助単価!$C$30:$C$53,補助単価!$D$30:$D$53),0)</f>
        <v>0</v>
      </c>
      <c r="Y57" s="74" t="str">
        <f t="shared" si="12"/>
        <v/>
      </c>
    </row>
    <row r="58" spans="1:25" ht="25" customHeight="1">
      <c r="A58" s="70" t="str">
        <f t="shared" si="15"/>
        <v/>
      </c>
      <c r="B58" s="25"/>
      <c r="C58" s="24"/>
      <c r="D58" s="24"/>
      <c r="E58" s="26"/>
      <c r="F58" s="26"/>
      <c r="G58" s="26"/>
      <c r="H58" s="26"/>
      <c r="I58" s="26"/>
      <c r="J58" s="26"/>
      <c r="K58" s="75" t="str">
        <f>IFERROR(_xlfn.XLOOKUP(D58,補助単価!$B$4:$B$28,補助単価!$H$4:$H$28),"")</f>
        <v/>
      </c>
      <c r="L58" s="84" t="str" cm="1">
        <f t="array" ref="L58">IF(SUMPRODUCT((E58:J58&lt;&gt;"")/COUNTIF(E58:J58,E58:J58&amp;""))=0,"",SUMPRODUCT((E58:J58&lt;&gt;"")/COUNTIF(E58:J58,E58:J58&amp;"")))</f>
        <v/>
      </c>
      <c r="M58" s="76" t="str">
        <f t="shared" si="4"/>
        <v/>
      </c>
      <c r="N58" s="82"/>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3" t="str">
        <f t="shared" si="11"/>
        <v>〇</v>
      </c>
      <c r="X58" s="65">
        <f>IFERROR(_xlfn.XLOOKUP(D58,補助単価!$C$30:$C$53,補助単価!$D$30:$D$53),0)</f>
        <v>0</v>
      </c>
      <c r="Y58" s="74" t="str">
        <f t="shared" si="12"/>
        <v/>
      </c>
    </row>
    <row r="59" spans="1:25" ht="25" customHeight="1">
      <c r="A59" s="70" t="str">
        <f t="shared" si="15"/>
        <v/>
      </c>
      <c r="B59" s="25"/>
      <c r="C59" s="24"/>
      <c r="D59" s="24"/>
      <c r="E59" s="26"/>
      <c r="F59" s="26"/>
      <c r="G59" s="26"/>
      <c r="H59" s="26"/>
      <c r="I59" s="26"/>
      <c r="J59" s="26"/>
      <c r="K59" s="75" t="str">
        <f>IFERROR(_xlfn.XLOOKUP(D59,補助単価!$B$4:$B$28,補助単価!$H$4:$H$28),"")</f>
        <v/>
      </c>
      <c r="L59" s="84" t="str" cm="1">
        <f t="array" ref="L59">IF(SUMPRODUCT((E59:J59&lt;&gt;"")/COUNTIF(E59:J59,E59:J59&amp;""))=0,"",SUMPRODUCT((E59:J59&lt;&gt;"")/COUNTIF(E59:J59,E59:J59&amp;"")))</f>
        <v/>
      </c>
      <c r="M59" s="76" t="str">
        <f t="shared" si="4"/>
        <v/>
      </c>
      <c r="N59" s="82"/>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3" t="str">
        <f t="shared" si="11"/>
        <v>〇</v>
      </c>
      <c r="X59" s="65">
        <f>IFERROR(_xlfn.XLOOKUP(D59,補助単価!$C$30:$C$53,補助単価!$D$30:$D$53),0)</f>
        <v>0</v>
      </c>
      <c r="Y59" s="74" t="str">
        <f t="shared" si="12"/>
        <v/>
      </c>
    </row>
    <row r="60" spans="1:25" ht="25" customHeight="1">
      <c r="A60" s="70" t="str">
        <f t="shared" si="15"/>
        <v/>
      </c>
      <c r="B60" s="25"/>
      <c r="C60" s="24"/>
      <c r="D60" s="24"/>
      <c r="E60" s="26"/>
      <c r="F60" s="26"/>
      <c r="G60" s="26"/>
      <c r="H60" s="26"/>
      <c r="I60" s="26"/>
      <c r="J60" s="26"/>
      <c r="K60" s="75" t="str">
        <f>IFERROR(_xlfn.XLOOKUP(D60,補助単価!$B$4:$B$28,補助単価!$H$4:$H$28),"")</f>
        <v/>
      </c>
      <c r="L60" s="84" t="str" cm="1">
        <f t="array" ref="L60">IF(SUMPRODUCT((E60:J60&lt;&gt;"")/COUNTIF(E60:J60,E60:J60&amp;""))=0,"",SUMPRODUCT((E60:J60&lt;&gt;"")/COUNTIF(E60:J60,E60:J60&amp;"")))</f>
        <v/>
      </c>
      <c r="M60" s="76" t="str">
        <f t="shared" si="4"/>
        <v/>
      </c>
      <c r="N60" s="82"/>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3" t="str">
        <f t="shared" si="11"/>
        <v>〇</v>
      </c>
      <c r="X60" s="65">
        <f>IFERROR(_xlfn.XLOOKUP(D60,補助単価!$C$30:$C$53,補助単価!$D$30:$D$53),0)</f>
        <v>0</v>
      </c>
      <c r="Y60" s="74" t="str">
        <f t="shared" si="12"/>
        <v/>
      </c>
    </row>
    <row r="61" spans="1:25" ht="25" customHeight="1">
      <c r="A61" s="70" t="str">
        <f t="shared" si="15"/>
        <v/>
      </c>
      <c r="B61" s="25"/>
      <c r="C61" s="24"/>
      <c r="D61" s="24"/>
      <c r="E61" s="26"/>
      <c r="F61" s="26"/>
      <c r="G61" s="26"/>
      <c r="H61" s="26"/>
      <c r="I61" s="26"/>
      <c r="J61" s="26"/>
      <c r="K61" s="75" t="str">
        <f>IFERROR(_xlfn.XLOOKUP(D61,補助単価!$B$4:$B$28,補助単価!$H$4:$H$28),"")</f>
        <v/>
      </c>
      <c r="L61" s="84" t="str" cm="1">
        <f t="array" ref="L61">IF(SUMPRODUCT((E61:J61&lt;&gt;"")/COUNTIF(E61:J61,E61:J61&amp;""))=0,"",SUMPRODUCT((E61:J61&lt;&gt;"")/COUNTIF(E61:J61,E61:J61&amp;"")))</f>
        <v/>
      </c>
      <c r="M61" s="76" t="str">
        <f t="shared" si="4"/>
        <v/>
      </c>
      <c r="N61" s="82"/>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3" t="str">
        <f t="shared" si="11"/>
        <v>〇</v>
      </c>
      <c r="X61" s="65">
        <f>IFERROR(_xlfn.XLOOKUP(D61,補助単価!$C$30:$C$53,補助単価!$D$30:$D$53),0)</f>
        <v>0</v>
      </c>
      <c r="Y61" s="74" t="str">
        <f t="shared" si="12"/>
        <v/>
      </c>
    </row>
    <row r="62" spans="1:25" ht="25" customHeight="1">
      <c r="A62" s="70" t="str">
        <f t="shared" si="15"/>
        <v/>
      </c>
      <c r="B62" s="25"/>
      <c r="C62" s="24"/>
      <c r="D62" s="24"/>
      <c r="E62" s="26"/>
      <c r="F62" s="26"/>
      <c r="G62" s="26"/>
      <c r="H62" s="26"/>
      <c r="I62" s="26"/>
      <c r="J62" s="26"/>
      <c r="K62" s="75" t="str">
        <f>IFERROR(_xlfn.XLOOKUP(D62,補助単価!$B$4:$B$28,補助単価!$H$4:$H$28),"")</f>
        <v/>
      </c>
      <c r="L62" s="84" t="str" cm="1">
        <f t="array" ref="L62">IF(SUMPRODUCT((E62:J62&lt;&gt;"")/COUNTIF(E62:J62,E62:J62&amp;""))=0,"",SUMPRODUCT((E62:J62&lt;&gt;"")/COUNTIF(E62:J62,E62:J62&amp;"")))</f>
        <v/>
      </c>
      <c r="M62" s="76" t="str">
        <f t="shared" si="4"/>
        <v/>
      </c>
      <c r="N62" s="82"/>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3" t="str">
        <f t="shared" si="11"/>
        <v>〇</v>
      </c>
      <c r="X62" s="65">
        <f>IFERROR(_xlfn.XLOOKUP(D62,補助単価!$C$30:$C$53,補助単価!$D$30:$D$53),0)</f>
        <v>0</v>
      </c>
      <c r="Y62" s="74" t="str">
        <f t="shared" si="12"/>
        <v/>
      </c>
    </row>
    <row r="63" spans="1:25" ht="25" customHeight="1">
      <c r="A63" s="70" t="str">
        <f t="shared" si="15"/>
        <v/>
      </c>
      <c r="B63" s="25"/>
      <c r="C63" s="24"/>
      <c r="D63" s="24"/>
      <c r="E63" s="26"/>
      <c r="F63" s="26"/>
      <c r="G63" s="26"/>
      <c r="H63" s="26"/>
      <c r="I63" s="26"/>
      <c r="J63" s="26"/>
      <c r="K63" s="75" t="str">
        <f>IFERROR(_xlfn.XLOOKUP(D63,補助単価!$B$4:$B$28,補助単価!$H$4:$H$28),"")</f>
        <v/>
      </c>
      <c r="L63" s="84" t="str" cm="1">
        <f t="array" ref="L63">IF(SUMPRODUCT((E63:J63&lt;&gt;"")/COUNTIF(E63:J63,E63:J63&amp;""))=0,"",SUMPRODUCT((E63:J63&lt;&gt;"")/COUNTIF(E63:J63,E63:J63&amp;"")))</f>
        <v/>
      </c>
      <c r="M63" s="76" t="str">
        <f t="shared" si="4"/>
        <v/>
      </c>
      <c r="N63" s="82"/>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3" t="str">
        <f t="shared" si="11"/>
        <v>〇</v>
      </c>
      <c r="X63" s="65">
        <f>IFERROR(_xlfn.XLOOKUP(D63,補助単価!$C$30:$C$53,補助単価!$D$30:$D$53),0)</f>
        <v>0</v>
      </c>
      <c r="Y63" s="74" t="str">
        <f t="shared" si="12"/>
        <v/>
      </c>
    </row>
    <row r="64" spans="1:25" ht="25" customHeight="1">
      <c r="A64" s="70" t="str">
        <f t="shared" si="15"/>
        <v/>
      </c>
      <c r="B64" s="25"/>
      <c r="C64" s="24"/>
      <c r="D64" s="24"/>
      <c r="E64" s="26"/>
      <c r="F64" s="26"/>
      <c r="G64" s="26"/>
      <c r="H64" s="26"/>
      <c r="I64" s="26"/>
      <c r="J64" s="26"/>
      <c r="K64" s="75" t="str">
        <f>IFERROR(_xlfn.XLOOKUP(D64,補助単価!$B$4:$B$28,補助単価!$H$4:$H$28),"")</f>
        <v/>
      </c>
      <c r="L64" s="84" t="str" cm="1">
        <f t="array" ref="L64">IF(SUMPRODUCT((E64:J64&lt;&gt;"")/COUNTIF(E64:J64,E64:J64&amp;""))=0,"",SUMPRODUCT((E64:J64&lt;&gt;"")/COUNTIF(E64:J64,E64:J64&amp;"")))</f>
        <v/>
      </c>
      <c r="M64" s="76" t="str">
        <f t="shared" si="4"/>
        <v/>
      </c>
      <c r="N64" s="82"/>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3" t="str">
        <f t="shared" si="11"/>
        <v>〇</v>
      </c>
      <c r="X64" s="65">
        <f>IFERROR(_xlfn.XLOOKUP(D64,補助単価!$C$30:$C$53,補助単価!$D$30:$D$53),0)</f>
        <v>0</v>
      </c>
      <c r="Y64" s="74" t="str">
        <f t="shared" si="12"/>
        <v/>
      </c>
    </row>
    <row r="65" spans="1:25" ht="25" customHeight="1">
      <c r="A65" s="70" t="str">
        <f t="shared" si="15"/>
        <v/>
      </c>
      <c r="B65" s="25"/>
      <c r="C65" s="24"/>
      <c r="D65" s="24"/>
      <c r="E65" s="26"/>
      <c r="F65" s="26"/>
      <c r="G65" s="26"/>
      <c r="H65" s="26"/>
      <c r="I65" s="26"/>
      <c r="J65" s="26"/>
      <c r="K65" s="75" t="str">
        <f>IFERROR(_xlfn.XLOOKUP(D65,補助単価!$B$4:$B$28,補助単価!$H$4:$H$28),"")</f>
        <v/>
      </c>
      <c r="L65" s="84" t="str" cm="1">
        <f t="array" ref="L65">IF(SUMPRODUCT((E65:J65&lt;&gt;"")/COUNTIF(E65:J65,E65:J65&amp;""))=0,"",SUMPRODUCT((E65:J65&lt;&gt;"")/COUNTIF(E65:J65,E65:J65&amp;"")))</f>
        <v/>
      </c>
      <c r="M65" s="76" t="str">
        <f t="shared" si="4"/>
        <v/>
      </c>
      <c r="N65" s="82"/>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3" t="str">
        <f t="shared" si="11"/>
        <v>〇</v>
      </c>
      <c r="X65" s="65">
        <f>IFERROR(_xlfn.XLOOKUP(D65,補助単価!$C$30:$C$53,補助単価!$D$30:$D$53),0)</f>
        <v>0</v>
      </c>
      <c r="Y65" s="74" t="str">
        <f t="shared" si="12"/>
        <v/>
      </c>
    </row>
    <row r="66" spans="1:25" ht="25" customHeight="1">
      <c r="A66" s="70" t="str">
        <f t="shared" si="15"/>
        <v/>
      </c>
      <c r="B66" s="25"/>
      <c r="C66" s="24"/>
      <c r="D66" s="24"/>
      <c r="E66" s="26"/>
      <c r="F66" s="26"/>
      <c r="G66" s="26"/>
      <c r="H66" s="26"/>
      <c r="I66" s="26"/>
      <c r="J66" s="26"/>
      <c r="K66" s="75" t="str">
        <f>IFERROR(_xlfn.XLOOKUP(D66,補助単価!$B$4:$B$28,補助単価!$H$4:$H$28),"")</f>
        <v/>
      </c>
      <c r="L66" s="84" t="str" cm="1">
        <f t="array" ref="L66">IF(SUMPRODUCT((E66:J66&lt;&gt;"")/COUNTIF(E66:J66,E66:J66&amp;""))=0,"",SUMPRODUCT((E66:J66&lt;&gt;"")/COUNTIF(E66:J66,E66:J66&amp;"")))</f>
        <v/>
      </c>
      <c r="M66" s="76" t="str">
        <f t="shared" si="4"/>
        <v/>
      </c>
      <c r="N66" s="82"/>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3" t="str">
        <f t="shared" si="11"/>
        <v>〇</v>
      </c>
      <c r="X66" s="65">
        <f>IFERROR(_xlfn.XLOOKUP(D66,補助単価!$C$30:$C$53,補助単価!$D$30:$D$53),0)</f>
        <v>0</v>
      </c>
      <c r="Y66" s="74" t="str">
        <f t="shared" si="12"/>
        <v/>
      </c>
    </row>
    <row r="67" spans="1:25" ht="25" customHeight="1">
      <c r="A67" s="70" t="str">
        <f t="shared" si="15"/>
        <v/>
      </c>
      <c r="B67" s="25"/>
      <c r="C67" s="24"/>
      <c r="D67" s="24"/>
      <c r="E67" s="26"/>
      <c r="F67" s="26"/>
      <c r="G67" s="26"/>
      <c r="H67" s="26"/>
      <c r="I67" s="26"/>
      <c r="J67" s="26"/>
      <c r="K67" s="75" t="str">
        <f>IFERROR(_xlfn.XLOOKUP(D67,補助単価!$B$4:$B$28,補助単価!$H$4:$H$28),"")</f>
        <v/>
      </c>
      <c r="L67" s="84" t="str" cm="1">
        <f t="array" ref="L67">IF(SUMPRODUCT((E67:J67&lt;&gt;"")/COUNTIF(E67:J67,E67:J67&amp;""))=0,"",SUMPRODUCT((E67:J67&lt;&gt;"")/COUNTIF(E67:J67,E67:J67&amp;"")))</f>
        <v/>
      </c>
      <c r="M67" s="76" t="str">
        <f t="shared" si="4"/>
        <v/>
      </c>
      <c r="N67" s="82"/>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3" t="str">
        <f t="shared" si="11"/>
        <v>〇</v>
      </c>
      <c r="X67" s="65">
        <f>IFERROR(_xlfn.XLOOKUP(D67,補助単価!$C$30:$C$53,補助単価!$D$30:$D$53),0)</f>
        <v>0</v>
      </c>
      <c r="Y67" s="74" t="str">
        <f t="shared" si="12"/>
        <v/>
      </c>
    </row>
    <row r="68" spans="1:25" ht="25" customHeight="1">
      <c r="A68" s="70" t="str">
        <f t="shared" si="15"/>
        <v/>
      </c>
      <c r="B68" s="25"/>
      <c r="C68" s="24"/>
      <c r="D68" s="24"/>
      <c r="E68" s="26"/>
      <c r="F68" s="26"/>
      <c r="G68" s="26"/>
      <c r="H68" s="26"/>
      <c r="I68" s="26"/>
      <c r="J68" s="26"/>
      <c r="K68" s="75" t="str">
        <f>IFERROR(_xlfn.XLOOKUP(D68,補助単価!$B$4:$B$28,補助単価!$H$4:$H$28),"")</f>
        <v/>
      </c>
      <c r="L68" s="84" t="str" cm="1">
        <f t="array" ref="L68">IF(SUMPRODUCT((E68:J68&lt;&gt;"")/COUNTIF(E68:J68,E68:J68&amp;""))=0,"",SUMPRODUCT((E68:J68&lt;&gt;"")/COUNTIF(E68:J68,E68:J68&amp;"")))</f>
        <v/>
      </c>
      <c r="M68" s="76" t="str">
        <f t="shared" si="4"/>
        <v/>
      </c>
      <c r="N68" s="82"/>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3" t="str">
        <f t="shared" si="11"/>
        <v>〇</v>
      </c>
      <c r="X68" s="65">
        <f>IFERROR(_xlfn.XLOOKUP(D68,補助単価!$C$30:$C$53,補助単価!$D$30:$D$53),0)</f>
        <v>0</v>
      </c>
      <c r="Y68" s="74" t="str">
        <f t="shared" si="12"/>
        <v/>
      </c>
    </row>
    <row r="69" spans="1:25" ht="25" customHeight="1">
      <c r="A69" s="70" t="str">
        <f t="shared" ref="A69:A100" si="18">IF(M69="","",IF(M69=0,"",A68+1))</f>
        <v/>
      </c>
      <c r="B69" s="25"/>
      <c r="C69" s="24"/>
      <c r="D69" s="24"/>
      <c r="E69" s="26"/>
      <c r="F69" s="26"/>
      <c r="G69" s="26"/>
      <c r="H69" s="26"/>
      <c r="I69" s="26"/>
      <c r="J69" s="26"/>
      <c r="K69" s="75" t="str">
        <f>IFERROR(_xlfn.XLOOKUP(D69,補助単価!$B$4:$B$28,補助単価!$H$4:$H$28),"")</f>
        <v/>
      </c>
      <c r="L69" s="84" t="str" cm="1">
        <f t="array" ref="L69">IF(SUMPRODUCT((E69:J69&lt;&gt;"")/COUNTIF(E69:J69,E69:J69&amp;""))=0,"",SUMPRODUCT((E69:J69&lt;&gt;"")/COUNTIF(E69:J69,E69:J69&amp;"")))</f>
        <v/>
      </c>
      <c r="M69" s="76" t="str">
        <f t="shared" ref="M69:M132" si="19">IFERROR(K69*L69,"")</f>
        <v/>
      </c>
      <c r="N69" s="82"/>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3" t="str">
        <f t="shared" ref="W69:W132" si="26">IF(AND(Q69:V69,TRUE),"〇","×")</f>
        <v>〇</v>
      </c>
      <c r="X69" s="65">
        <f>IFERROR(_xlfn.XLOOKUP(D69,補助単価!$C$30:$C$53,補助単価!$D$30:$D$53),0)</f>
        <v>0</v>
      </c>
      <c r="Y69" s="74" t="str">
        <f t="shared" ref="Y69:Y132" si="27">IF(M69&lt;&gt;"",IF(L69&lt;=X69,"○","×"),"")</f>
        <v/>
      </c>
    </row>
    <row r="70" spans="1:25" ht="25" customHeight="1">
      <c r="A70" s="70" t="str">
        <f t="shared" si="18"/>
        <v/>
      </c>
      <c r="B70" s="25"/>
      <c r="C70" s="24"/>
      <c r="D70" s="24"/>
      <c r="E70" s="26"/>
      <c r="F70" s="26"/>
      <c r="G70" s="26"/>
      <c r="H70" s="26"/>
      <c r="I70" s="26"/>
      <c r="J70" s="26"/>
      <c r="K70" s="75" t="str">
        <f>IFERROR(_xlfn.XLOOKUP(D70,補助単価!$B$4:$B$28,補助単価!$H$4:$H$28),"")</f>
        <v/>
      </c>
      <c r="L70" s="84" t="str" cm="1">
        <f t="array" ref="L70">IF(SUMPRODUCT((E70:J70&lt;&gt;"")/COUNTIF(E70:J70,E70:J70&amp;""))=0,"",SUMPRODUCT((E70:J70&lt;&gt;"")/COUNTIF(E70:J70,E70:J70&amp;"")))</f>
        <v/>
      </c>
      <c r="M70" s="76" t="str">
        <f t="shared" si="19"/>
        <v/>
      </c>
      <c r="N70" s="82"/>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3" t="str">
        <f t="shared" si="26"/>
        <v>〇</v>
      </c>
      <c r="X70" s="65">
        <f>IFERROR(_xlfn.XLOOKUP(D70,補助単価!$C$30:$C$53,補助単価!$D$30:$D$53),0)</f>
        <v>0</v>
      </c>
      <c r="Y70" s="74" t="str">
        <f t="shared" si="27"/>
        <v/>
      </c>
    </row>
    <row r="71" spans="1:25" ht="25" customHeight="1">
      <c r="A71" s="70" t="str">
        <f t="shared" si="18"/>
        <v/>
      </c>
      <c r="B71" s="25"/>
      <c r="C71" s="24"/>
      <c r="D71" s="24"/>
      <c r="E71" s="26"/>
      <c r="F71" s="26"/>
      <c r="G71" s="26"/>
      <c r="H71" s="26"/>
      <c r="I71" s="26"/>
      <c r="J71" s="26"/>
      <c r="K71" s="75" t="str">
        <f>IFERROR(_xlfn.XLOOKUP(D71,補助単価!$B$4:$B$28,補助単価!$H$4:$H$28),"")</f>
        <v/>
      </c>
      <c r="L71" s="84" t="str" cm="1">
        <f t="array" ref="L71">IF(SUMPRODUCT((E71:J71&lt;&gt;"")/COUNTIF(E71:J71,E71:J71&amp;""))=0,"",SUMPRODUCT((E71:J71&lt;&gt;"")/COUNTIF(E71:J71,E71:J71&amp;"")))</f>
        <v/>
      </c>
      <c r="M71" s="76" t="str">
        <f t="shared" si="19"/>
        <v/>
      </c>
      <c r="N71" s="82"/>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3" t="str">
        <f t="shared" si="26"/>
        <v>〇</v>
      </c>
      <c r="X71" s="65">
        <f>IFERROR(_xlfn.XLOOKUP(D71,補助単価!$C$30:$C$53,補助単価!$D$30:$D$53),0)</f>
        <v>0</v>
      </c>
      <c r="Y71" s="74" t="str">
        <f t="shared" si="27"/>
        <v/>
      </c>
    </row>
    <row r="72" spans="1:25" ht="25" customHeight="1">
      <c r="A72" s="70" t="str">
        <f t="shared" si="18"/>
        <v/>
      </c>
      <c r="B72" s="25"/>
      <c r="C72" s="24"/>
      <c r="D72" s="24"/>
      <c r="E72" s="26"/>
      <c r="F72" s="26"/>
      <c r="G72" s="26"/>
      <c r="H72" s="26"/>
      <c r="I72" s="26"/>
      <c r="J72" s="26"/>
      <c r="K72" s="75" t="str">
        <f>IFERROR(_xlfn.XLOOKUP(D72,補助単価!$B$4:$B$28,補助単価!$H$4:$H$28),"")</f>
        <v/>
      </c>
      <c r="L72" s="84" t="str" cm="1">
        <f t="array" ref="L72">IF(SUMPRODUCT((E72:J72&lt;&gt;"")/COUNTIF(E72:J72,E72:J72&amp;""))=0,"",SUMPRODUCT((E72:J72&lt;&gt;"")/COUNTIF(E72:J72,E72:J72&amp;"")))</f>
        <v/>
      </c>
      <c r="M72" s="76" t="str">
        <f t="shared" si="19"/>
        <v/>
      </c>
      <c r="N72" s="82"/>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3" t="str">
        <f t="shared" si="26"/>
        <v>〇</v>
      </c>
      <c r="X72" s="65">
        <f>IFERROR(_xlfn.XLOOKUP(D72,補助単価!$C$30:$C$53,補助単価!$D$30:$D$53),0)</f>
        <v>0</v>
      </c>
      <c r="Y72" s="74" t="str">
        <f t="shared" si="27"/>
        <v/>
      </c>
    </row>
    <row r="73" spans="1:25" ht="25" customHeight="1">
      <c r="A73" s="70" t="str">
        <f t="shared" si="18"/>
        <v/>
      </c>
      <c r="B73" s="25"/>
      <c r="C73" s="24"/>
      <c r="D73" s="24"/>
      <c r="E73" s="26"/>
      <c r="F73" s="26"/>
      <c r="G73" s="26"/>
      <c r="H73" s="26"/>
      <c r="I73" s="26"/>
      <c r="J73" s="26"/>
      <c r="K73" s="75" t="str">
        <f>IFERROR(_xlfn.XLOOKUP(D73,補助単価!$B$4:$B$28,補助単価!$H$4:$H$28),"")</f>
        <v/>
      </c>
      <c r="L73" s="84" t="str" cm="1">
        <f t="array" ref="L73">IF(SUMPRODUCT((E73:J73&lt;&gt;"")/COUNTIF(E73:J73,E73:J73&amp;""))=0,"",SUMPRODUCT((E73:J73&lt;&gt;"")/COUNTIF(E73:J73,E73:J73&amp;"")))</f>
        <v/>
      </c>
      <c r="M73" s="76" t="str">
        <f t="shared" si="19"/>
        <v/>
      </c>
      <c r="N73" s="82"/>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3" t="str">
        <f t="shared" si="26"/>
        <v>〇</v>
      </c>
      <c r="X73" s="65">
        <f>IFERROR(_xlfn.XLOOKUP(D73,補助単価!$C$30:$C$53,補助単価!$D$30:$D$53),0)</f>
        <v>0</v>
      </c>
      <c r="Y73" s="74" t="str">
        <f t="shared" si="27"/>
        <v/>
      </c>
    </row>
    <row r="74" spans="1:25" ht="25" customHeight="1">
      <c r="A74" s="70" t="str">
        <f t="shared" si="18"/>
        <v/>
      </c>
      <c r="B74" s="25"/>
      <c r="C74" s="24"/>
      <c r="D74" s="24"/>
      <c r="E74" s="26"/>
      <c r="F74" s="26"/>
      <c r="G74" s="26"/>
      <c r="H74" s="26"/>
      <c r="I74" s="26"/>
      <c r="J74" s="26"/>
      <c r="K74" s="75" t="str">
        <f>IFERROR(_xlfn.XLOOKUP(D74,補助単価!$B$4:$B$28,補助単価!$H$4:$H$28),"")</f>
        <v/>
      </c>
      <c r="L74" s="84" t="str" cm="1">
        <f t="array" ref="L74">IF(SUMPRODUCT((E74:J74&lt;&gt;"")/COUNTIF(E74:J74,E74:J74&amp;""))=0,"",SUMPRODUCT((E74:J74&lt;&gt;"")/COUNTIF(E74:J74,E74:J74&amp;"")))</f>
        <v/>
      </c>
      <c r="M74" s="76" t="str">
        <f t="shared" si="19"/>
        <v/>
      </c>
      <c r="N74" s="82"/>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3" t="str">
        <f t="shared" si="26"/>
        <v>〇</v>
      </c>
      <c r="X74" s="65">
        <f>IFERROR(_xlfn.XLOOKUP(D74,補助単価!$C$30:$C$53,補助単価!$D$30:$D$53),0)</f>
        <v>0</v>
      </c>
      <c r="Y74" s="74" t="str">
        <f t="shared" si="27"/>
        <v/>
      </c>
    </row>
    <row r="75" spans="1:25" ht="25" customHeight="1">
      <c r="A75" s="70" t="str">
        <f t="shared" si="18"/>
        <v/>
      </c>
      <c r="B75" s="25"/>
      <c r="C75" s="24"/>
      <c r="D75" s="24"/>
      <c r="E75" s="26"/>
      <c r="F75" s="26"/>
      <c r="G75" s="26"/>
      <c r="H75" s="26"/>
      <c r="I75" s="26"/>
      <c r="J75" s="26"/>
      <c r="K75" s="75" t="str">
        <f>IFERROR(_xlfn.XLOOKUP(D75,補助単価!$B$4:$B$28,補助単価!$H$4:$H$28),"")</f>
        <v/>
      </c>
      <c r="L75" s="84" t="str" cm="1">
        <f t="array" ref="L75">IF(SUMPRODUCT((E75:J75&lt;&gt;"")/COUNTIF(E75:J75,E75:J75&amp;""))=0,"",SUMPRODUCT((E75:J75&lt;&gt;"")/COUNTIF(E75:J75,E75:J75&amp;"")))</f>
        <v/>
      </c>
      <c r="M75" s="76" t="str">
        <f t="shared" si="19"/>
        <v/>
      </c>
      <c r="N75" s="82"/>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3" t="str">
        <f t="shared" si="26"/>
        <v>〇</v>
      </c>
      <c r="X75" s="65">
        <f>IFERROR(_xlfn.XLOOKUP(D75,補助単価!$C$30:$C$53,補助単価!$D$30:$D$53),0)</f>
        <v>0</v>
      </c>
      <c r="Y75" s="74" t="str">
        <f t="shared" si="27"/>
        <v/>
      </c>
    </row>
    <row r="76" spans="1:25" ht="25" customHeight="1">
      <c r="A76" s="70" t="str">
        <f t="shared" si="18"/>
        <v/>
      </c>
      <c r="B76" s="25"/>
      <c r="C76" s="24"/>
      <c r="D76" s="24"/>
      <c r="E76" s="26"/>
      <c r="F76" s="26"/>
      <c r="G76" s="26"/>
      <c r="H76" s="26"/>
      <c r="I76" s="26"/>
      <c r="J76" s="26"/>
      <c r="K76" s="75" t="str">
        <f>IFERROR(_xlfn.XLOOKUP(D76,補助単価!$B$4:$B$28,補助単価!$H$4:$H$28),"")</f>
        <v/>
      </c>
      <c r="L76" s="84" t="str" cm="1">
        <f t="array" ref="L76">IF(SUMPRODUCT((E76:J76&lt;&gt;"")/COUNTIF(E76:J76,E76:J76&amp;""))=0,"",SUMPRODUCT((E76:J76&lt;&gt;"")/COUNTIF(E76:J76,E76:J76&amp;"")))</f>
        <v/>
      </c>
      <c r="M76" s="76" t="str">
        <f t="shared" si="19"/>
        <v/>
      </c>
      <c r="N76" s="82"/>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3" t="str">
        <f t="shared" si="26"/>
        <v>〇</v>
      </c>
      <c r="X76" s="65">
        <f>IFERROR(_xlfn.XLOOKUP(D76,補助単価!$C$30:$C$53,補助単価!$D$30:$D$53),0)</f>
        <v>0</v>
      </c>
      <c r="Y76" s="74" t="str">
        <f t="shared" si="27"/>
        <v/>
      </c>
    </row>
    <row r="77" spans="1:25" ht="25" customHeight="1">
      <c r="A77" s="70" t="str">
        <f t="shared" si="18"/>
        <v/>
      </c>
      <c r="B77" s="25"/>
      <c r="C77" s="24"/>
      <c r="D77" s="24"/>
      <c r="E77" s="26"/>
      <c r="F77" s="26"/>
      <c r="G77" s="26"/>
      <c r="H77" s="26"/>
      <c r="I77" s="26"/>
      <c r="J77" s="26"/>
      <c r="K77" s="75" t="str">
        <f>IFERROR(_xlfn.XLOOKUP(D77,補助単価!$B$4:$B$28,補助単価!$H$4:$H$28),"")</f>
        <v/>
      </c>
      <c r="L77" s="84" t="str" cm="1">
        <f t="array" ref="L77">IF(SUMPRODUCT((E77:J77&lt;&gt;"")/COUNTIF(E77:J77,E77:J77&amp;""))=0,"",SUMPRODUCT((E77:J77&lt;&gt;"")/COUNTIF(E77:J77,E77:J77&amp;"")))</f>
        <v/>
      </c>
      <c r="M77" s="76" t="str">
        <f t="shared" si="19"/>
        <v/>
      </c>
      <c r="N77" s="82"/>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3" t="str">
        <f t="shared" si="26"/>
        <v>〇</v>
      </c>
      <c r="X77" s="65">
        <f>IFERROR(_xlfn.XLOOKUP(D77,補助単価!$C$30:$C$53,補助単価!$D$30:$D$53),0)</f>
        <v>0</v>
      </c>
      <c r="Y77" s="74" t="str">
        <f t="shared" si="27"/>
        <v/>
      </c>
    </row>
    <row r="78" spans="1:25" ht="25" customHeight="1">
      <c r="A78" s="70" t="str">
        <f t="shared" si="18"/>
        <v/>
      </c>
      <c r="B78" s="25"/>
      <c r="C78" s="24"/>
      <c r="D78" s="24"/>
      <c r="E78" s="26"/>
      <c r="F78" s="26"/>
      <c r="G78" s="26"/>
      <c r="H78" s="26"/>
      <c r="I78" s="26"/>
      <c r="J78" s="26"/>
      <c r="K78" s="75" t="str">
        <f>IFERROR(_xlfn.XLOOKUP(D78,補助単価!$B$4:$B$28,補助単価!$H$4:$H$28),"")</f>
        <v/>
      </c>
      <c r="L78" s="84" t="str" cm="1">
        <f t="array" ref="L78">IF(SUMPRODUCT((E78:J78&lt;&gt;"")/COUNTIF(E78:J78,E78:J78&amp;""))=0,"",SUMPRODUCT((E78:J78&lt;&gt;"")/COUNTIF(E78:J78,E78:J78&amp;"")))</f>
        <v/>
      </c>
      <c r="M78" s="76" t="str">
        <f t="shared" si="19"/>
        <v/>
      </c>
      <c r="N78" s="82"/>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3" t="str">
        <f t="shared" si="26"/>
        <v>〇</v>
      </c>
      <c r="X78" s="65">
        <f>IFERROR(_xlfn.XLOOKUP(D78,補助単価!$C$30:$C$53,補助単価!$D$30:$D$53),0)</f>
        <v>0</v>
      </c>
      <c r="Y78" s="74" t="str">
        <f t="shared" si="27"/>
        <v/>
      </c>
    </row>
    <row r="79" spans="1:25" ht="25" customHeight="1">
      <c r="A79" s="70" t="str">
        <f t="shared" si="18"/>
        <v/>
      </c>
      <c r="B79" s="25"/>
      <c r="C79" s="24"/>
      <c r="D79" s="24"/>
      <c r="E79" s="26"/>
      <c r="F79" s="26"/>
      <c r="G79" s="26"/>
      <c r="H79" s="26"/>
      <c r="I79" s="26"/>
      <c r="J79" s="26"/>
      <c r="K79" s="75" t="str">
        <f>IFERROR(_xlfn.XLOOKUP(D79,補助単価!$B$4:$B$28,補助単価!$H$4:$H$28),"")</f>
        <v/>
      </c>
      <c r="L79" s="84" t="str" cm="1">
        <f t="array" ref="L79">IF(SUMPRODUCT((E79:J79&lt;&gt;"")/COUNTIF(E79:J79,E79:J79&amp;""))=0,"",SUMPRODUCT((E79:J79&lt;&gt;"")/COUNTIF(E79:J79,E79:J79&amp;"")))</f>
        <v/>
      </c>
      <c r="M79" s="76" t="str">
        <f t="shared" si="19"/>
        <v/>
      </c>
      <c r="N79" s="82"/>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3" t="str">
        <f t="shared" si="26"/>
        <v>〇</v>
      </c>
      <c r="X79" s="65">
        <f>IFERROR(_xlfn.XLOOKUP(D79,補助単価!$C$30:$C$53,補助単価!$D$30:$D$53),0)</f>
        <v>0</v>
      </c>
      <c r="Y79" s="74" t="str">
        <f t="shared" si="27"/>
        <v/>
      </c>
    </row>
    <row r="80" spans="1:25" ht="25" customHeight="1">
      <c r="A80" s="70" t="str">
        <f t="shared" si="18"/>
        <v/>
      </c>
      <c r="B80" s="25"/>
      <c r="C80" s="24"/>
      <c r="D80" s="24"/>
      <c r="E80" s="26"/>
      <c r="F80" s="26"/>
      <c r="G80" s="26"/>
      <c r="H80" s="26"/>
      <c r="I80" s="26"/>
      <c r="J80" s="26"/>
      <c r="K80" s="75" t="str">
        <f>IFERROR(_xlfn.XLOOKUP(D80,補助単価!$B$4:$B$28,補助単価!$H$4:$H$28),"")</f>
        <v/>
      </c>
      <c r="L80" s="84" t="str" cm="1">
        <f t="array" ref="L80">IF(SUMPRODUCT((E80:J80&lt;&gt;"")/COUNTIF(E80:J80,E80:J80&amp;""))=0,"",SUMPRODUCT((E80:J80&lt;&gt;"")/COUNTIF(E80:J80,E80:J80&amp;"")))</f>
        <v/>
      </c>
      <c r="M80" s="76" t="str">
        <f t="shared" si="19"/>
        <v/>
      </c>
      <c r="N80" s="82"/>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3" t="str">
        <f t="shared" si="26"/>
        <v>〇</v>
      </c>
      <c r="X80" s="65">
        <f>IFERROR(_xlfn.XLOOKUP(D80,補助単価!$C$30:$C$53,補助単価!$D$30:$D$53),0)</f>
        <v>0</v>
      </c>
      <c r="Y80" s="74" t="str">
        <f t="shared" si="27"/>
        <v/>
      </c>
    </row>
    <row r="81" spans="1:25" ht="25" customHeight="1">
      <c r="A81" s="70" t="str">
        <f t="shared" si="18"/>
        <v/>
      </c>
      <c r="B81" s="25"/>
      <c r="C81" s="24"/>
      <c r="D81" s="24"/>
      <c r="E81" s="26"/>
      <c r="F81" s="26"/>
      <c r="G81" s="26"/>
      <c r="H81" s="26"/>
      <c r="I81" s="26"/>
      <c r="J81" s="26"/>
      <c r="K81" s="75" t="str">
        <f>IFERROR(_xlfn.XLOOKUP(D81,補助単価!$B$4:$B$28,補助単価!$H$4:$H$28),"")</f>
        <v/>
      </c>
      <c r="L81" s="84" t="str" cm="1">
        <f t="array" ref="L81">IF(SUMPRODUCT((E81:J81&lt;&gt;"")/COUNTIF(E81:J81,E81:J81&amp;""))=0,"",SUMPRODUCT((E81:J81&lt;&gt;"")/COUNTIF(E81:J81,E81:J81&amp;"")))</f>
        <v/>
      </c>
      <c r="M81" s="76" t="str">
        <f t="shared" si="19"/>
        <v/>
      </c>
      <c r="N81" s="82"/>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3" t="str">
        <f t="shared" si="26"/>
        <v>〇</v>
      </c>
      <c r="X81" s="65">
        <f>IFERROR(_xlfn.XLOOKUP(D81,補助単価!$C$30:$C$53,補助単価!$D$30:$D$53),0)</f>
        <v>0</v>
      </c>
      <c r="Y81" s="74" t="str">
        <f t="shared" si="27"/>
        <v/>
      </c>
    </row>
    <row r="82" spans="1:25" ht="25" customHeight="1">
      <c r="A82" s="70" t="str">
        <f t="shared" si="18"/>
        <v/>
      </c>
      <c r="B82" s="25"/>
      <c r="C82" s="24"/>
      <c r="D82" s="24"/>
      <c r="E82" s="26"/>
      <c r="F82" s="26"/>
      <c r="G82" s="26"/>
      <c r="H82" s="26"/>
      <c r="I82" s="26"/>
      <c r="J82" s="26"/>
      <c r="K82" s="75" t="str">
        <f>IFERROR(_xlfn.XLOOKUP(D82,補助単価!$B$4:$B$28,補助単価!$H$4:$H$28),"")</f>
        <v/>
      </c>
      <c r="L82" s="84" t="str" cm="1">
        <f t="array" ref="L82">IF(SUMPRODUCT((E82:J82&lt;&gt;"")/COUNTIF(E82:J82,E82:J82&amp;""))=0,"",SUMPRODUCT((E82:J82&lt;&gt;"")/COUNTIF(E82:J82,E82:J82&amp;"")))</f>
        <v/>
      </c>
      <c r="M82" s="76" t="str">
        <f t="shared" si="19"/>
        <v/>
      </c>
      <c r="N82" s="82"/>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3" t="str">
        <f t="shared" si="26"/>
        <v>〇</v>
      </c>
      <c r="X82" s="65">
        <f>IFERROR(_xlfn.XLOOKUP(D82,補助単価!$C$30:$C$53,補助単価!$D$30:$D$53),0)</f>
        <v>0</v>
      </c>
      <c r="Y82" s="74" t="str">
        <f t="shared" si="27"/>
        <v/>
      </c>
    </row>
    <row r="83" spans="1:25" ht="25" customHeight="1">
      <c r="A83" s="70" t="str">
        <f t="shared" si="18"/>
        <v/>
      </c>
      <c r="B83" s="25"/>
      <c r="C83" s="24"/>
      <c r="D83" s="24"/>
      <c r="E83" s="26"/>
      <c r="F83" s="26"/>
      <c r="G83" s="26"/>
      <c r="H83" s="26"/>
      <c r="I83" s="26"/>
      <c r="J83" s="26"/>
      <c r="K83" s="75" t="str">
        <f>IFERROR(_xlfn.XLOOKUP(D83,補助単価!$B$4:$B$28,補助単価!$H$4:$H$28),"")</f>
        <v/>
      </c>
      <c r="L83" s="84" t="str" cm="1">
        <f t="array" ref="L83">IF(SUMPRODUCT((E83:J83&lt;&gt;"")/COUNTIF(E83:J83,E83:J83&amp;""))=0,"",SUMPRODUCT((E83:J83&lt;&gt;"")/COUNTIF(E83:J83,E83:J83&amp;"")))</f>
        <v/>
      </c>
      <c r="M83" s="76" t="str">
        <f t="shared" si="19"/>
        <v/>
      </c>
      <c r="N83" s="82"/>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3" t="str">
        <f t="shared" si="26"/>
        <v>〇</v>
      </c>
      <c r="X83" s="65">
        <f>IFERROR(_xlfn.XLOOKUP(D83,補助単価!$C$30:$C$53,補助単価!$D$30:$D$53),0)</f>
        <v>0</v>
      </c>
      <c r="Y83" s="74" t="str">
        <f t="shared" si="27"/>
        <v/>
      </c>
    </row>
    <row r="84" spans="1:25" ht="25" customHeight="1">
      <c r="A84" s="70" t="str">
        <f t="shared" si="18"/>
        <v/>
      </c>
      <c r="B84" s="25"/>
      <c r="C84" s="24"/>
      <c r="D84" s="24"/>
      <c r="E84" s="26"/>
      <c r="F84" s="26"/>
      <c r="G84" s="26"/>
      <c r="H84" s="26"/>
      <c r="I84" s="26"/>
      <c r="J84" s="26"/>
      <c r="K84" s="75" t="str">
        <f>IFERROR(_xlfn.XLOOKUP(D84,補助単価!$B$4:$B$28,補助単価!$H$4:$H$28),"")</f>
        <v/>
      </c>
      <c r="L84" s="84" t="str" cm="1">
        <f t="array" ref="L84">IF(SUMPRODUCT((E84:J84&lt;&gt;"")/COUNTIF(E84:J84,E84:J84&amp;""))=0,"",SUMPRODUCT((E84:J84&lt;&gt;"")/COUNTIF(E84:J84,E84:J84&amp;"")))</f>
        <v/>
      </c>
      <c r="M84" s="76" t="str">
        <f t="shared" si="19"/>
        <v/>
      </c>
      <c r="N84" s="82"/>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3" t="str">
        <f t="shared" si="26"/>
        <v>〇</v>
      </c>
      <c r="X84" s="65">
        <f>IFERROR(_xlfn.XLOOKUP(D84,補助単価!$C$30:$C$53,補助単価!$D$30:$D$53),0)</f>
        <v>0</v>
      </c>
      <c r="Y84" s="74" t="str">
        <f t="shared" si="27"/>
        <v/>
      </c>
    </row>
    <row r="85" spans="1:25" ht="25" customHeight="1">
      <c r="A85" s="70" t="str">
        <f t="shared" si="18"/>
        <v/>
      </c>
      <c r="B85" s="25"/>
      <c r="C85" s="24"/>
      <c r="D85" s="24"/>
      <c r="E85" s="26"/>
      <c r="F85" s="26"/>
      <c r="G85" s="26"/>
      <c r="H85" s="26"/>
      <c r="I85" s="26"/>
      <c r="J85" s="26"/>
      <c r="K85" s="75" t="str">
        <f>IFERROR(_xlfn.XLOOKUP(D85,補助単価!$B$4:$B$28,補助単価!$H$4:$H$28),"")</f>
        <v/>
      </c>
      <c r="L85" s="84" t="str" cm="1">
        <f t="array" ref="L85">IF(SUMPRODUCT((E85:J85&lt;&gt;"")/COUNTIF(E85:J85,E85:J85&amp;""))=0,"",SUMPRODUCT((E85:J85&lt;&gt;"")/COUNTIF(E85:J85,E85:J85&amp;"")))</f>
        <v/>
      </c>
      <c r="M85" s="76" t="str">
        <f t="shared" si="19"/>
        <v/>
      </c>
      <c r="N85" s="82"/>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3" t="str">
        <f t="shared" si="26"/>
        <v>〇</v>
      </c>
      <c r="X85" s="65">
        <f>IFERROR(_xlfn.XLOOKUP(D85,補助単価!$C$30:$C$53,補助単価!$D$30:$D$53),0)</f>
        <v>0</v>
      </c>
      <c r="Y85" s="74" t="str">
        <f t="shared" si="27"/>
        <v/>
      </c>
    </row>
    <row r="86" spans="1:25" ht="25" customHeight="1">
      <c r="A86" s="70" t="str">
        <f t="shared" si="18"/>
        <v/>
      </c>
      <c r="B86" s="25"/>
      <c r="C86" s="24"/>
      <c r="D86" s="24"/>
      <c r="E86" s="26"/>
      <c r="F86" s="26"/>
      <c r="G86" s="26"/>
      <c r="H86" s="26"/>
      <c r="I86" s="26"/>
      <c r="J86" s="26"/>
      <c r="K86" s="75" t="str">
        <f>IFERROR(_xlfn.XLOOKUP(D86,補助単価!$B$4:$B$28,補助単価!$H$4:$H$28),"")</f>
        <v/>
      </c>
      <c r="L86" s="84" t="str" cm="1">
        <f t="array" ref="L86">IF(SUMPRODUCT((E86:J86&lt;&gt;"")/COUNTIF(E86:J86,E86:J86&amp;""))=0,"",SUMPRODUCT((E86:J86&lt;&gt;"")/COUNTIF(E86:J86,E86:J86&amp;"")))</f>
        <v/>
      </c>
      <c r="M86" s="76" t="str">
        <f t="shared" si="19"/>
        <v/>
      </c>
      <c r="N86" s="82"/>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3" t="str">
        <f t="shared" si="26"/>
        <v>〇</v>
      </c>
      <c r="X86" s="65">
        <f>IFERROR(_xlfn.XLOOKUP(D86,補助単価!$C$30:$C$53,補助単価!$D$30:$D$53),0)</f>
        <v>0</v>
      </c>
      <c r="Y86" s="74" t="str">
        <f t="shared" si="27"/>
        <v/>
      </c>
    </row>
    <row r="87" spans="1:25" ht="25" customHeight="1">
      <c r="A87" s="70" t="str">
        <f t="shared" si="18"/>
        <v/>
      </c>
      <c r="B87" s="25"/>
      <c r="C87" s="24"/>
      <c r="D87" s="24"/>
      <c r="E87" s="26"/>
      <c r="F87" s="26"/>
      <c r="G87" s="26"/>
      <c r="H87" s="26"/>
      <c r="I87" s="26"/>
      <c r="J87" s="26"/>
      <c r="K87" s="75" t="str">
        <f>IFERROR(_xlfn.XLOOKUP(D87,補助単価!$B$4:$B$28,補助単価!$H$4:$H$28),"")</f>
        <v/>
      </c>
      <c r="L87" s="84" t="str" cm="1">
        <f t="array" ref="L87">IF(SUMPRODUCT((E87:J87&lt;&gt;"")/COUNTIF(E87:J87,E87:J87&amp;""))=0,"",SUMPRODUCT((E87:J87&lt;&gt;"")/COUNTIF(E87:J87,E87:J87&amp;"")))</f>
        <v/>
      </c>
      <c r="M87" s="76" t="str">
        <f t="shared" si="19"/>
        <v/>
      </c>
      <c r="N87" s="82"/>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3" t="str">
        <f t="shared" si="26"/>
        <v>〇</v>
      </c>
      <c r="X87" s="65">
        <f>IFERROR(_xlfn.XLOOKUP(D87,補助単価!$C$30:$C$53,補助単価!$D$30:$D$53),0)</f>
        <v>0</v>
      </c>
      <c r="Y87" s="74" t="str">
        <f t="shared" si="27"/>
        <v/>
      </c>
    </row>
    <row r="88" spans="1:25" ht="25" customHeight="1">
      <c r="A88" s="70" t="str">
        <f t="shared" si="18"/>
        <v/>
      </c>
      <c r="B88" s="25"/>
      <c r="C88" s="24"/>
      <c r="D88" s="24"/>
      <c r="E88" s="26"/>
      <c r="F88" s="26"/>
      <c r="G88" s="26"/>
      <c r="H88" s="26"/>
      <c r="I88" s="26"/>
      <c r="J88" s="26"/>
      <c r="K88" s="75" t="str">
        <f>IFERROR(_xlfn.XLOOKUP(D88,補助単価!$B$4:$B$28,補助単価!$H$4:$H$28),"")</f>
        <v/>
      </c>
      <c r="L88" s="84" t="str" cm="1">
        <f t="array" ref="L88">IF(SUMPRODUCT((E88:J88&lt;&gt;"")/COUNTIF(E88:J88,E88:J88&amp;""))=0,"",SUMPRODUCT((E88:J88&lt;&gt;"")/COUNTIF(E88:J88,E88:J88&amp;"")))</f>
        <v/>
      </c>
      <c r="M88" s="76" t="str">
        <f t="shared" si="19"/>
        <v/>
      </c>
      <c r="N88" s="82"/>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3" t="str">
        <f t="shared" si="26"/>
        <v>〇</v>
      </c>
      <c r="X88" s="65">
        <f>IFERROR(_xlfn.XLOOKUP(D88,補助単価!$C$30:$C$53,補助単価!$D$30:$D$53),0)</f>
        <v>0</v>
      </c>
      <c r="Y88" s="74" t="str">
        <f t="shared" si="27"/>
        <v/>
      </c>
    </row>
    <row r="89" spans="1:25" ht="25" customHeight="1">
      <c r="A89" s="70" t="str">
        <f t="shared" si="18"/>
        <v/>
      </c>
      <c r="B89" s="25"/>
      <c r="C89" s="24"/>
      <c r="D89" s="24"/>
      <c r="E89" s="26"/>
      <c r="F89" s="26"/>
      <c r="G89" s="26"/>
      <c r="H89" s="26"/>
      <c r="I89" s="26"/>
      <c r="J89" s="26"/>
      <c r="K89" s="75" t="str">
        <f>IFERROR(_xlfn.XLOOKUP(D89,補助単価!$B$4:$B$28,補助単価!$H$4:$H$28),"")</f>
        <v/>
      </c>
      <c r="L89" s="84" t="str" cm="1">
        <f t="array" ref="L89">IF(SUMPRODUCT((E89:J89&lt;&gt;"")/COUNTIF(E89:J89,E89:J89&amp;""))=0,"",SUMPRODUCT((E89:J89&lt;&gt;"")/COUNTIF(E89:J89,E89:J89&amp;"")))</f>
        <v/>
      </c>
      <c r="M89" s="76" t="str">
        <f t="shared" si="19"/>
        <v/>
      </c>
      <c r="N89" s="82"/>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3" t="str">
        <f t="shared" si="26"/>
        <v>〇</v>
      </c>
      <c r="X89" s="65">
        <f>IFERROR(_xlfn.XLOOKUP(D89,補助単価!$C$30:$C$53,補助単価!$D$30:$D$53),0)</f>
        <v>0</v>
      </c>
      <c r="Y89" s="74" t="str">
        <f t="shared" si="27"/>
        <v/>
      </c>
    </row>
    <row r="90" spans="1:25" ht="25" customHeight="1">
      <c r="A90" s="70" t="str">
        <f t="shared" si="18"/>
        <v/>
      </c>
      <c r="B90" s="25"/>
      <c r="C90" s="24"/>
      <c r="D90" s="24"/>
      <c r="E90" s="26"/>
      <c r="F90" s="26"/>
      <c r="G90" s="26"/>
      <c r="H90" s="26"/>
      <c r="I90" s="26"/>
      <c r="J90" s="26"/>
      <c r="K90" s="75" t="str">
        <f>IFERROR(_xlfn.XLOOKUP(D90,補助単価!$B$4:$B$28,補助単価!$H$4:$H$28),"")</f>
        <v/>
      </c>
      <c r="L90" s="84" t="str" cm="1">
        <f t="array" ref="L90">IF(SUMPRODUCT((E90:J90&lt;&gt;"")/COUNTIF(E90:J90,E90:J90&amp;""))=0,"",SUMPRODUCT((E90:J90&lt;&gt;"")/COUNTIF(E90:J90,E90:J90&amp;"")))</f>
        <v/>
      </c>
      <c r="M90" s="76" t="str">
        <f t="shared" si="19"/>
        <v/>
      </c>
      <c r="N90" s="82"/>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3" t="str">
        <f t="shared" si="26"/>
        <v>〇</v>
      </c>
      <c r="X90" s="65">
        <f>IFERROR(_xlfn.XLOOKUP(D90,補助単価!$C$30:$C$53,補助単価!$D$30:$D$53),0)</f>
        <v>0</v>
      </c>
      <c r="Y90" s="74" t="str">
        <f t="shared" si="27"/>
        <v/>
      </c>
    </row>
    <row r="91" spans="1:25" ht="25" customHeight="1">
      <c r="A91" s="70" t="str">
        <f t="shared" si="18"/>
        <v/>
      </c>
      <c r="B91" s="25"/>
      <c r="C91" s="24"/>
      <c r="D91" s="24"/>
      <c r="E91" s="26"/>
      <c r="F91" s="26"/>
      <c r="G91" s="26"/>
      <c r="H91" s="26"/>
      <c r="I91" s="26"/>
      <c r="J91" s="26"/>
      <c r="K91" s="75" t="str">
        <f>IFERROR(_xlfn.XLOOKUP(D91,補助単価!$B$4:$B$28,補助単価!$H$4:$H$28),"")</f>
        <v/>
      </c>
      <c r="L91" s="84" t="str" cm="1">
        <f t="array" ref="L91">IF(SUMPRODUCT((E91:J91&lt;&gt;"")/COUNTIF(E91:J91,E91:J91&amp;""))=0,"",SUMPRODUCT((E91:J91&lt;&gt;"")/COUNTIF(E91:J91,E91:J91&amp;"")))</f>
        <v/>
      </c>
      <c r="M91" s="76" t="str">
        <f t="shared" si="19"/>
        <v/>
      </c>
      <c r="N91" s="82"/>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3" t="str">
        <f t="shared" si="26"/>
        <v>〇</v>
      </c>
      <c r="X91" s="65">
        <f>IFERROR(_xlfn.XLOOKUP(D91,補助単価!$C$30:$C$53,補助単価!$D$30:$D$53),0)</f>
        <v>0</v>
      </c>
      <c r="Y91" s="74" t="str">
        <f t="shared" si="27"/>
        <v/>
      </c>
    </row>
    <row r="92" spans="1:25" ht="25" customHeight="1">
      <c r="A92" s="70" t="str">
        <f t="shared" si="18"/>
        <v/>
      </c>
      <c r="B92" s="25"/>
      <c r="C92" s="24"/>
      <c r="D92" s="24"/>
      <c r="E92" s="26"/>
      <c r="F92" s="26"/>
      <c r="G92" s="26"/>
      <c r="H92" s="26"/>
      <c r="I92" s="26"/>
      <c r="J92" s="26"/>
      <c r="K92" s="75" t="str">
        <f>IFERROR(_xlfn.XLOOKUP(D92,補助単価!$B$4:$B$28,補助単価!$H$4:$H$28),"")</f>
        <v/>
      </c>
      <c r="L92" s="84" t="str" cm="1">
        <f t="array" ref="L92">IF(SUMPRODUCT((E92:J92&lt;&gt;"")/COUNTIF(E92:J92,E92:J92&amp;""))=0,"",SUMPRODUCT((E92:J92&lt;&gt;"")/COUNTIF(E92:J92,E92:J92&amp;"")))</f>
        <v/>
      </c>
      <c r="M92" s="76" t="str">
        <f t="shared" si="19"/>
        <v/>
      </c>
      <c r="N92" s="82"/>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3" t="str">
        <f t="shared" si="26"/>
        <v>〇</v>
      </c>
      <c r="X92" s="65">
        <f>IFERROR(_xlfn.XLOOKUP(D92,補助単価!$C$30:$C$53,補助単価!$D$30:$D$53),0)</f>
        <v>0</v>
      </c>
      <c r="Y92" s="74" t="str">
        <f t="shared" si="27"/>
        <v/>
      </c>
    </row>
    <row r="93" spans="1:25" ht="25" customHeight="1">
      <c r="A93" s="70" t="str">
        <f t="shared" si="18"/>
        <v/>
      </c>
      <c r="B93" s="25"/>
      <c r="C93" s="24"/>
      <c r="D93" s="24"/>
      <c r="E93" s="26"/>
      <c r="F93" s="26"/>
      <c r="G93" s="26"/>
      <c r="H93" s="26"/>
      <c r="I93" s="26"/>
      <c r="J93" s="26"/>
      <c r="K93" s="75" t="str">
        <f>IFERROR(_xlfn.XLOOKUP(D93,補助単価!$B$4:$B$28,補助単価!$H$4:$H$28),"")</f>
        <v/>
      </c>
      <c r="L93" s="84" t="str" cm="1">
        <f t="array" ref="L93">IF(SUMPRODUCT((E93:J93&lt;&gt;"")/COUNTIF(E93:J93,E93:J93&amp;""))=0,"",SUMPRODUCT((E93:J93&lt;&gt;"")/COUNTIF(E93:J93,E93:J93&amp;"")))</f>
        <v/>
      </c>
      <c r="M93" s="76" t="str">
        <f t="shared" si="19"/>
        <v/>
      </c>
      <c r="N93" s="82"/>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3" t="str">
        <f t="shared" si="26"/>
        <v>〇</v>
      </c>
      <c r="X93" s="65">
        <f>IFERROR(_xlfn.XLOOKUP(D93,補助単価!$C$30:$C$53,補助単価!$D$30:$D$53),0)</f>
        <v>0</v>
      </c>
      <c r="Y93" s="74" t="str">
        <f t="shared" si="27"/>
        <v/>
      </c>
    </row>
    <row r="94" spans="1:25" ht="25" customHeight="1">
      <c r="A94" s="70" t="str">
        <f t="shared" si="18"/>
        <v/>
      </c>
      <c r="B94" s="25"/>
      <c r="C94" s="24"/>
      <c r="D94" s="24"/>
      <c r="E94" s="26"/>
      <c r="F94" s="26"/>
      <c r="G94" s="26"/>
      <c r="H94" s="26"/>
      <c r="I94" s="26"/>
      <c r="J94" s="26"/>
      <c r="K94" s="75" t="str">
        <f>IFERROR(_xlfn.XLOOKUP(D94,補助単価!$B$4:$B$28,補助単価!$H$4:$H$28),"")</f>
        <v/>
      </c>
      <c r="L94" s="84" t="str" cm="1">
        <f t="array" ref="L94">IF(SUMPRODUCT((E94:J94&lt;&gt;"")/COUNTIF(E94:J94,E94:J94&amp;""))=0,"",SUMPRODUCT((E94:J94&lt;&gt;"")/COUNTIF(E94:J94,E94:J94&amp;"")))</f>
        <v/>
      </c>
      <c r="M94" s="76" t="str">
        <f t="shared" si="19"/>
        <v/>
      </c>
      <c r="N94" s="82"/>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3" t="str">
        <f t="shared" si="26"/>
        <v>〇</v>
      </c>
      <c r="X94" s="65">
        <f>IFERROR(_xlfn.XLOOKUP(D94,補助単価!$C$30:$C$53,補助単価!$D$30:$D$53),0)</f>
        <v>0</v>
      </c>
      <c r="Y94" s="74" t="str">
        <f t="shared" si="27"/>
        <v/>
      </c>
    </row>
    <row r="95" spans="1:25" ht="25" customHeight="1">
      <c r="A95" s="70" t="str">
        <f t="shared" si="18"/>
        <v/>
      </c>
      <c r="B95" s="25"/>
      <c r="C95" s="24"/>
      <c r="D95" s="24"/>
      <c r="E95" s="26"/>
      <c r="F95" s="26"/>
      <c r="G95" s="26"/>
      <c r="H95" s="26"/>
      <c r="I95" s="26"/>
      <c r="J95" s="26"/>
      <c r="K95" s="75" t="str">
        <f>IFERROR(_xlfn.XLOOKUP(D95,補助単価!$B$4:$B$28,補助単価!$H$4:$H$28),"")</f>
        <v/>
      </c>
      <c r="L95" s="84" t="str" cm="1">
        <f t="array" ref="L95">IF(SUMPRODUCT((E95:J95&lt;&gt;"")/COUNTIF(E95:J95,E95:J95&amp;""))=0,"",SUMPRODUCT((E95:J95&lt;&gt;"")/COUNTIF(E95:J95,E95:J95&amp;"")))</f>
        <v/>
      </c>
      <c r="M95" s="76" t="str">
        <f t="shared" si="19"/>
        <v/>
      </c>
      <c r="N95" s="82"/>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3" t="str">
        <f t="shared" si="26"/>
        <v>〇</v>
      </c>
      <c r="X95" s="65">
        <f>IFERROR(_xlfn.XLOOKUP(D95,補助単価!$C$30:$C$53,補助単価!$D$30:$D$53),0)</f>
        <v>0</v>
      </c>
      <c r="Y95" s="74" t="str">
        <f t="shared" si="27"/>
        <v/>
      </c>
    </row>
    <row r="96" spans="1:25" ht="25" customHeight="1">
      <c r="A96" s="70" t="str">
        <f t="shared" si="18"/>
        <v/>
      </c>
      <c r="B96" s="25"/>
      <c r="C96" s="24"/>
      <c r="D96" s="24"/>
      <c r="E96" s="26"/>
      <c r="F96" s="26"/>
      <c r="G96" s="26"/>
      <c r="H96" s="26"/>
      <c r="I96" s="26"/>
      <c r="J96" s="26"/>
      <c r="K96" s="75" t="str">
        <f>IFERROR(_xlfn.XLOOKUP(D96,補助単価!$B$4:$B$28,補助単価!$H$4:$H$28),"")</f>
        <v/>
      </c>
      <c r="L96" s="84" t="str" cm="1">
        <f t="array" ref="L96">IF(SUMPRODUCT((E96:J96&lt;&gt;"")/COUNTIF(E96:J96,E96:J96&amp;""))=0,"",SUMPRODUCT((E96:J96&lt;&gt;"")/COUNTIF(E96:J96,E96:J96&amp;"")))</f>
        <v/>
      </c>
      <c r="M96" s="76" t="str">
        <f t="shared" si="19"/>
        <v/>
      </c>
      <c r="N96" s="82"/>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3" t="str">
        <f t="shared" si="26"/>
        <v>〇</v>
      </c>
      <c r="X96" s="65">
        <f>IFERROR(_xlfn.XLOOKUP(D96,補助単価!$C$30:$C$53,補助単価!$D$30:$D$53),0)</f>
        <v>0</v>
      </c>
      <c r="Y96" s="74" t="str">
        <f t="shared" si="27"/>
        <v/>
      </c>
    </row>
    <row r="97" spans="1:25" ht="25" customHeight="1">
      <c r="A97" s="70" t="str">
        <f t="shared" si="18"/>
        <v/>
      </c>
      <c r="B97" s="25"/>
      <c r="C97" s="24"/>
      <c r="D97" s="24"/>
      <c r="E97" s="26"/>
      <c r="F97" s="26"/>
      <c r="G97" s="26"/>
      <c r="H97" s="26"/>
      <c r="I97" s="26"/>
      <c r="J97" s="26"/>
      <c r="K97" s="75" t="str">
        <f>IFERROR(_xlfn.XLOOKUP(D97,補助単価!$B$4:$B$28,補助単価!$H$4:$H$28),"")</f>
        <v/>
      </c>
      <c r="L97" s="84" t="str" cm="1">
        <f t="array" ref="L97">IF(SUMPRODUCT((E97:J97&lt;&gt;"")/COUNTIF(E97:J97,E97:J97&amp;""))=0,"",SUMPRODUCT((E97:J97&lt;&gt;"")/COUNTIF(E97:J97,E97:J97&amp;"")))</f>
        <v/>
      </c>
      <c r="M97" s="76" t="str">
        <f t="shared" si="19"/>
        <v/>
      </c>
      <c r="N97" s="82"/>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3" t="str">
        <f t="shared" si="26"/>
        <v>〇</v>
      </c>
      <c r="X97" s="65">
        <f>IFERROR(_xlfn.XLOOKUP(D97,補助単価!$C$30:$C$53,補助単価!$D$30:$D$53),0)</f>
        <v>0</v>
      </c>
      <c r="Y97" s="74" t="str">
        <f t="shared" si="27"/>
        <v/>
      </c>
    </row>
    <row r="98" spans="1:25" ht="25" customHeight="1">
      <c r="A98" s="70" t="str">
        <f t="shared" si="18"/>
        <v/>
      </c>
      <c r="B98" s="25"/>
      <c r="C98" s="24"/>
      <c r="D98" s="24"/>
      <c r="E98" s="26"/>
      <c r="F98" s="26"/>
      <c r="G98" s="26"/>
      <c r="H98" s="26"/>
      <c r="I98" s="26"/>
      <c r="J98" s="26"/>
      <c r="K98" s="75" t="str">
        <f>IFERROR(_xlfn.XLOOKUP(D98,補助単価!$B$4:$B$28,補助単価!$H$4:$H$28),"")</f>
        <v/>
      </c>
      <c r="L98" s="84" t="str" cm="1">
        <f t="array" ref="L98">IF(SUMPRODUCT((E98:J98&lt;&gt;"")/COUNTIF(E98:J98,E98:J98&amp;""))=0,"",SUMPRODUCT((E98:J98&lt;&gt;"")/COUNTIF(E98:J98,E98:J98&amp;"")))</f>
        <v/>
      </c>
      <c r="M98" s="76" t="str">
        <f t="shared" si="19"/>
        <v/>
      </c>
      <c r="N98" s="82"/>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3" t="str">
        <f t="shared" si="26"/>
        <v>〇</v>
      </c>
      <c r="X98" s="65">
        <f>IFERROR(_xlfn.XLOOKUP(D98,補助単価!$C$30:$C$53,補助単価!$D$30:$D$53),0)</f>
        <v>0</v>
      </c>
      <c r="Y98" s="74" t="str">
        <f t="shared" si="27"/>
        <v/>
      </c>
    </row>
    <row r="99" spans="1:25" ht="25" customHeight="1">
      <c r="A99" s="70" t="str">
        <f t="shared" si="18"/>
        <v/>
      </c>
      <c r="B99" s="25"/>
      <c r="C99" s="24"/>
      <c r="D99" s="24"/>
      <c r="E99" s="26"/>
      <c r="F99" s="26"/>
      <c r="G99" s="26"/>
      <c r="H99" s="26"/>
      <c r="I99" s="26"/>
      <c r="J99" s="26"/>
      <c r="K99" s="75" t="str">
        <f>IFERROR(_xlfn.XLOOKUP(D99,補助単価!$B$4:$B$28,補助単価!$H$4:$H$28),"")</f>
        <v/>
      </c>
      <c r="L99" s="84" t="str" cm="1">
        <f t="array" ref="L99">IF(SUMPRODUCT((E99:J99&lt;&gt;"")/COUNTIF(E99:J99,E99:J99&amp;""))=0,"",SUMPRODUCT((E99:J99&lt;&gt;"")/COUNTIF(E99:J99,E99:J99&amp;"")))</f>
        <v/>
      </c>
      <c r="M99" s="76" t="str">
        <f t="shared" si="19"/>
        <v/>
      </c>
      <c r="N99" s="82"/>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3" t="str">
        <f t="shared" si="26"/>
        <v>〇</v>
      </c>
      <c r="X99" s="65">
        <f>IFERROR(_xlfn.XLOOKUP(D99,補助単価!$C$30:$C$53,補助単価!$D$30:$D$53),0)</f>
        <v>0</v>
      </c>
      <c r="Y99" s="74" t="str">
        <f t="shared" si="27"/>
        <v/>
      </c>
    </row>
    <row r="100" spans="1:25" ht="25" customHeight="1">
      <c r="A100" s="70" t="str">
        <f t="shared" si="18"/>
        <v/>
      </c>
      <c r="B100" s="25"/>
      <c r="C100" s="24"/>
      <c r="D100" s="24"/>
      <c r="E100" s="26"/>
      <c r="F100" s="26"/>
      <c r="G100" s="26"/>
      <c r="H100" s="26"/>
      <c r="I100" s="26"/>
      <c r="J100" s="26"/>
      <c r="K100" s="75" t="str">
        <f>IFERROR(_xlfn.XLOOKUP(D100,補助単価!$B$4:$B$28,補助単価!$H$4:$H$28),"")</f>
        <v/>
      </c>
      <c r="L100" s="84" t="str" cm="1">
        <f t="array" ref="L100">IF(SUMPRODUCT((E100:J100&lt;&gt;"")/COUNTIF(E100:J100,E100:J100&amp;""))=0,"",SUMPRODUCT((E100:J100&lt;&gt;"")/COUNTIF(E100:J100,E100:J100&amp;"")))</f>
        <v/>
      </c>
      <c r="M100" s="76" t="str">
        <f t="shared" si="19"/>
        <v/>
      </c>
      <c r="N100" s="82"/>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3" t="str">
        <f t="shared" si="26"/>
        <v>〇</v>
      </c>
      <c r="X100" s="65">
        <f>IFERROR(_xlfn.XLOOKUP(D100,補助単価!$C$30:$C$53,補助単価!$D$30:$D$53),0)</f>
        <v>0</v>
      </c>
      <c r="Y100" s="74" t="str">
        <f t="shared" si="27"/>
        <v/>
      </c>
    </row>
    <row r="101" spans="1:25" ht="25" customHeight="1">
      <c r="A101" s="70" t="str">
        <f t="shared" ref="A101:A132" si="30">IF(M101="","",IF(M101=0,"",A100+1))</f>
        <v/>
      </c>
      <c r="B101" s="25"/>
      <c r="C101" s="24"/>
      <c r="D101" s="24"/>
      <c r="E101" s="26"/>
      <c r="F101" s="26"/>
      <c r="G101" s="26"/>
      <c r="H101" s="26"/>
      <c r="I101" s="26"/>
      <c r="J101" s="26"/>
      <c r="K101" s="75" t="str">
        <f>IFERROR(_xlfn.XLOOKUP(D101,補助単価!$B$4:$B$28,補助単価!$H$4:$H$28),"")</f>
        <v/>
      </c>
      <c r="L101" s="84" t="str" cm="1">
        <f t="array" ref="L101">IF(SUMPRODUCT((E101:J101&lt;&gt;"")/COUNTIF(E101:J101,E101:J101&amp;""))=0,"",SUMPRODUCT((E101:J101&lt;&gt;"")/COUNTIF(E101:J101,E101:J101&amp;"")))</f>
        <v/>
      </c>
      <c r="M101" s="76" t="str">
        <f t="shared" si="19"/>
        <v/>
      </c>
      <c r="N101" s="82"/>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3" t="str">
        <f t="shared" si="26"/>
        <v>〇</v>
      </c>
      <c r="X101" s="65">
        <f>IFERROR(_xlfn.XLOOKUP(D101,補助単価!$C$30:$C$53,補助単価!$D$30:$D$53),0)</f>
        <v>0</v>
      </c>
      <c r="Y101" s="74" t="str">
        <f t="shared" si="27"/>
        <v/>
      </c>
    </row>
    <row r="102" spans="1:25" ht="25" customHeight="1">
      <c r="A102" s="70" t="str">
        <f t="shared" si="30"/>
        <v/>
      </c>
      <c r="B102" s="25"/>
      <c r="C102" s="24"/>
      <c r="D102" s="24"/>
      <c r="E102" s="26"/>
      <c r="F102" s="26"/>
      <c r="G102" s="26"/>
      <c r="H102" s="26"/>
      <c r="I102" s="26"/>
      <c r="J102" s="26"/>
      <c r="K102" s="75" t="str">
        <f>IFERROR(_xlfn.XLOOKUP(D102,補助単価!$B$4:$B$28,補助単価!$H$4:$H$28),"")</f>
        <v/>
      </c>
      <c r="L102" s="84" t="str" cm="1">
        <f t="array" ref="L102">IF(SUMPRODUCT((E102:J102&lt;&gt;"")/COUNTIF(E102:J102,E102:J102&amp;""))=0,"",SUMPRODUCT((E102:J102&lt;&gt;"")/COUNTIF(E102:J102,E102:J102&amp;"")))</f>
        <v/>
      </c>
      <c r="M102" s="76" t="str">
        <f t="shared" si="19"/>
        <v/>
      </c>
      <c r="N102" s="82"/>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3" t="str">
        <f t="shared" si="26"/>
        <v>〇</v>
      </c>
      <c r="X102" s="65">
        <f>IFERROR(_xlfn.XLOOKUP(D102,補助単価!$C$30:$C$53,補助単価!$D$30:$D$53),0)</f>
        <v>0</v>
      </c>
      <c r="Y102" s="74" t="str">
        <f t="shared" si="27"/>
        <v/>
      </c>
    </row>
    <row r="103" spans="1:25" ht="25" customHeight="1">
      <c r="A103" s="70" t="str">
        <f t="shared" si="30"/>
        <v/>
      </c>
      <c r="B103" s="25"/>
      <c r="C103" s="24"/>
      <c r="D103" s="24"/>
      <c r="E103" s="26"/>
      <c r="F103" s="26"/>
      <c r="G103" s="26"/>
      <c r="H103" s="26"/>
      <c r="I103" s="26"/>
      <c r="J103" s="26"/>
      <c r="K103" s="75" t="str">
        <f>IFERROR(_xlfn.XLOOKUP(D103,補助単価!$B$4:$B$28,補助単価!$H$4:$H$28),"")</f>
        <v/>
      </c>
      <c r="L103" s="84" t="str" cm="1">
        <f t="array" ref="L103">IF(SUMPRODUCT((E103:J103&lt;&gt;"")/COUNTIF(E103:J103,E103:J103&amp;""))=0,"",SUMPRODUCT((E103:J103&lt;&gt;"")/COUNTIF(E103:J103,E103:J103&amp;"")))</f>
        <v/>
      </c>
      <c r="M103" s="76" t="str">
        <f t="shared" si="19"/>
        <v/>
      </c>
      <c r="N103" s="82"/>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3" t="str">
        <f t="shared" si="26"/>
        <v>〇</v>
      </c>
      <c r="X103" s="65">
        <f>IFERROR(_xlfn.XLOOKUP(D103,補助単価!$C$30:$C$53,補助単価!$D$30:$D$53),0)</f>
        <v>0</v>
      </c>
      <c r="Y103" s="74" t="str">
        <f t="shared" si="27"/>
        <v/>
      </c>
    </row>
    <row r="104" spans="1:25" ht="25" customHeight="1">
      <c r="A104" s="70" t="str">
        <f t="shared" si="30"/>
        <v/>
      </c>
      <c r="B104" s="25"/>
      <c r="C104" s="24"/>
      <c r="D104" s="24"/>
      <c r="E104" s="26"/>
      <c r="F104" s="26"/>
      <c r="G104" s="26"/>
      <c r="H104" s="26"/>
      <c r="I104" s="26"/>
      <c r="J104" s="26"/>
      <c r="K104" s="75" t="str">
        <f>IFERROR(_xlfn.XLOOKUP(D104,補助単価!$B$4:$B$28,補助単価!$H$4:$H$28),"")</f>
        <v/>
      </c>
      <c r="L104" s="84" t="str" cm="1">
        <f t="array" ref="L104">IF(SUMPRODUCT((E104:J104&lt;&gt;"")/COUNTIF(E104:J104,E104:J104&amp;""))=0,"",SUMPRODUCT((E104:J104&lt;&gt;"")/COUNTIF(E104:J104,E104:J104&amp;"")))</f>
        <v/>
      </c>
      <c r="M104" s="76" t="str">
        <f t="shared" si="19"/>
        <v/>
      </c>
      <c r="N104" s="82"/>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3" t="str">
        <f t="shared" si="26"/>
        <v>〇</v>
      </c>
      <c r="X104" s="65">
        <f>IFERROR(_xlfn.XLOOKUP(D104,補助単価!$C$30:$C$53,補助単価!$D$30:$D$53),0)</f>
        <v>0</v>
      </c>
      <c r="Y104" s="74" t="str">
        <f t="shared" si="27"/>
        <v/>
      </c>
    </row>
    <row r="105" spans="1:25" ht="25" customHeight="1">
      <c r="A105" s="70" t="str">
        <f t="shared" si="30"/>
        <v/>
      </c>
      <c r="B105" s="25"/>
      <c r="C105" s="24"/>
      <c r="D105" s="24"/>
      <c r="E105" s="26"/>
      <c r="F105" s="26"/>
      <c r="G105" s="26"/>
      <c r="H105" s="26"/>
      <c r="I105" s="26"/>
      <c r="J105" s="26"/>
      <c r="K105" s="75" t="str">
        <f>IFERROR(_xlfn.XLOOKUP(D105,補助単価!$B$4:$B$28,補助単価!$H$4:$H$28),"")</f>
        <v/>
      </c>
      <c r="L105" s="84" t="str" cm="1">
        <f t="array" ref="L105">IF(SUMPRODUCT((E105:J105&lt;&gt;"")/COUNTIF(E105:J105,E105:J105&amp;""))=0,"",SUMPRODUCT((E105:J105&lt;&gt;"")/COUNTIF(E105:J105,E105:J105&amp;"")))</f>
        <v/>
      </c>
      <c r="M105" s="76" t="str">
        <f t="shared" si="19"/>
        <v/>
      </c>
      <c r="N105" s="82"/>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3" t="str">
        <f t="shared" si="26"/>
        <v>〇</v>
      </c>
      <c r="X105" s="65">
        <f>IFERROR(_xlfn.XLOOKUP(D105,補助単価!$C$30:$C$53,補助単価!$D$30:$D$53),0)</f>
        <v>0</v>
      </c>
      <c r="Y105" s="74" t="str">
        <f t="shared" si="27"/>
        <v/>
      </c>
    </row>
    <row r="106" spans="1:25" ht="25" customHeight="1">
      <c r="A106" s="70" t="str">
        <f t="shared" si="30"/>
        <v/>
      </c>
      <c r="B106" s="25"/>
      <c r="C106" s="24"/>
      <c r="D106" s="24"/>
      <c r="E106" s="26"/>
      <c r="F106" s="26"/>
      <c r="G106" s="26"/>
      <c r="H106" s="26"/>
      <c r="I106" s="26"/>
      <c r="J106" s="26"/>
      <c r="K106" s="75" t="str">
        <f>IFERROR(_xlfn.XLOOKUP(D106,補助単価!$B$4:$B$28,補助単価!$H$4:$H$28),"")</f>
        <v/>
      </c>
      <c r="L106" s="84" t="str" cm="1">
        <f t="array" ref="L106">IF(SUMPRODUCT((E106:J106&lt;&gt;"")/COUNTIF(E106:J106,E106:J106&amp;""))=0,"",SUMPRODUCT((E106:J106&lt;&gt;"")/COUNTIF(E106:J106,E106:J106&amp;"")))</f>
        <v/>
      </c>
      <c r="M106" s="76" t="str">
        <f t="shared" si="19"/>
        <v/>
      </c>
      <c r="N106" s="82"/>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3" t="str">
        <f t="shared" si="26"/>
        <v>〇</v>
      </c>
      <c r="X106" s="65">
        <f>IFERROR(_xlfn.XLOOKUP(D106,補助単価!$C$30:$C$53,補助単価!$D$30:$D$53),0)</f>
        <v>0</v>
      </c>
      <c r="Y106" s="74" t="str">
        <f t="shared" si="27"/>
        <v/>
      </c>
    </row>
    <row r="107" spans="1:25" ht="25" customHeight="1">
      <c r="A107" s="70" t="str">
        <f t="shared" si="30"/>
        <v/>
      </c>
      <c r="B107" s="25"/>
      <c r="C107" s="24"/>
      <c r="D107" s="24"/>
      <c r="E107" s="26"/>
      <c r="F107" s="26"/>
      <c r="G107" s="26"/>
      <c r="H107" s="26"/>
      <c r="I107" s="26"/>
      <c r="J107" s="26"/>
      <c r="K107" s="75" t="str">
        <f>IFERROR(_xlfn.XLOOKUP(D107,補助単価!$B$4:$B$28,補助単価!$H$4:$H$28),"")</f>
        <v/>
      </c>
      <c r="L107" s="84" t="str" cm="1">
        <f t="array" ref="L107">IF(SUMPRODUCT((E107:J107&lt;&gt;"")/COUNTIF(E107:J107,E107:J107&amp;""))=0,"",SUMPRODUCT((E107:J107&lt;&gt;"")/COUNTIF(E107:J107,E107:J107&amp;"")))</f>
        <v/>
      </c>
      <c r="M107" s="76" t="str">
        <f t="shared" si="19"/>
        <v/>
      </c>
      <c r="N107" s="82"/>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3" t="str">
        <f t="shared" si="26"/>
        <v>〇</v>
      </c>
      <c r="X107" s="65">
        <f>IFERROR(_xlfn.XLOOKUP(D107,補助単価!$C$30:$C$53,補助単価!$D$30:$D$53),0)</f>
        <v>0</v>
      </c>
      <c r="Y107" s="74" t="str">
        <f t="shared" si="27"/>
        <v/>
      </c>
    </row>
    <row r="108" spans="1:25" ht="25" customHeight="1">
      <c r="A108" s="70" t="str">
        <f t="shared" si="30"/>
        <v/>
      </c>
      <c r="B108" s="25"/>
      <c r="C108" s="24"/>
      <c r="D108" s="24"/>
      <c r="E108" s="26"/>
      <c r="F108" s="26"/>
      <c r="G108" s="26"/>
      <c r="H108" s="26"/>
      <c r="I108" s="26"/>
      <c r="J108" s="26"/>
      <c r="K108" s="75" t="str">
        <f>IFERROR(_xlfn.XLOOKUP(D108,補助単価!$B$4:$B$28,補助単価!$H$4:$H$28),"")</f>
        <v/>
      </c>
      <c r="L108" s="84" t="str" cm="1">
        <f t="array" ref="L108">IF(SUMPRODUCT((E108:J108&lt;&gt;"")/COUNTIF(E108:J108,E108:J108&amp;""))=0,"",SUMPRODUCT((E108:J108&lt;&gt;"")/COUNTIF(E108:J108,E108:J108&amp;"")))</f>
        <v/>
      </c>
      <c r="M108" s="76" t="str">
        <f t="shared" si="19"/>
        <v/>
      </c>
      <c r="N108" s="82"/>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3" t="str">
        <f t="shared" si="26"/>
        <v>〇</v>
      </c>
      <c r="X108" s="65">
        <f>IFERROR(_xlfn.XLOOKUP(D108,補助単価!$C$30:$C$53,補助単価!$D$30:$D$53),0)</f>
        <v>0</v>
      </c>
      <c r="Y108" s="74" t="str">
        <f t="shared" si="27"/>
        <v/>
      </c>
    </row>
    <row r="109" spans="1:25" ht="25" customHeight="1">
      <c r="A109" s="70" t="str">
        <f t="shared" si="30"/>
        <v/>
      </c>
      <c r="B109" s="25"/>
      <c r="C109" s="24"/>
      <c r="D109" s="24"/>
      <c r="E109" s="26"/>
      <c r="F109" s="26"/>
      <c r="G109" s="26"/>
      <c r="H109" s="26"/>
      <c r="I109" s="26"/>
      <c r="J109" s="26"/>
      <c r="K109" s="75" t="str">
        <f>IFERROR(_xlfn.XLOOKUP(D109,補助単価!$B$4:$B$28,補助単価!$H$4:$H$28),"")</f>
        <v/>
      </c>
      <c r="L109" s="84" t="str" cm="1">
        <f t="array" ref="L109">IF(SUMPRODUCT((E109:J109&lt;&gt;"")/COUNTIF(E109:J109,E109:J109&amp;""))=0,"",SUMPRODUCT((E109:J109&lt;&gt;"")/COUNTIF(E109:J109,E109:J109&amp;"")))</f>
        <v/>
      </c>
      <c r="M109" s="76" t="str">
        <f t="shared" si="19"/>
        <v/>
      </c>
      <c r="N109" s="82"/>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3" t="str">
        <f t="shared" si="26"/>
        <v>〇</v>
      </c>
      <c r="X109" s="65">
        <f>IFERROR(_xlfn.XLOOKUP(D109,補助単価!$C$30:$C$53,補助単価!$D$30:$D$53),0)</f>
        <v>0</v>
      </c>
      <c r="Y109" s="74" t="str">
        <f t="shared" si="27"/>
        <v/>
      </c>
    </row>
    <row r="110" spans="1:25" ht="25" customHeight="1">
      <c r="A110" s="70" t="str">
        <f t="shared" si="30"/>
        <v/>
      </c>
      <c r="B110" s="25"/>
      <c r="C110" s="24"/>
      <c r="D110" s="24"/>
      <c r="E110" s="26"/>
      <c r="F110" s="26"/>
      <c r="G110" s="26"/>
      <c r="H110" s="26"/>
      <c r="I110" s="26"/>
      <c r="J110" s="26"/>
      <c r="K110" s="75" t="str">
        <f>IFERROR(_xlfn.XLOOKUP(D110,補助単価!$B$4:$B$28,補助単価!$H$4:$H$28),"")</f>
        <v/>
      </c>
      <c r="L110" s="84" t="str" cm="1">
        <f t="array" ref="L110">IF(SUMPRODUCT((E110:J110&lt;&gt;"")/COUNTIF(E110:J110,E110:J110&amp;""))=0,"",SUMPRODUCT((E110:J110&lt;&gt;"")/COUNTIF(E110:J110,E110:J110&amp;"")))</f>
        <v/>
      </c>
      <c r="M110" s="76" t="str">
        <f t="shared" si="19"/>
        <v/>
      </c>
      <c r="N110" s="82"/>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3" t="str">
        <f t="shared" si="26"/>
        <v>〇</v>
      </c>
      <c r="X110" s="65">
        <f>IFERROR(_xlfn.XLOOKUP(D110,補助単価!$C$30:$C$53,補助単価!$D$30:$D$53),0)</f>
        <v>0</v>
      </c>
      <c r="Y110" s="74" t="str">
        <f t="shared" si="27"/>
        <v/>
      </c>
    </row>
    <row r="111" spans="1:25" ht="25" customHeight="1">
      <c r="A111" s="70" t="str">
        <f t="shared" si="30"/>
        <v/>
      </c>
      <c r="B111" s="25"/>
      <c r="C111" s="24"/>
      <c r="D111" s="24"/>
      <c r="E111" s="26"/>
      <c r="F111" s="26"/>
      <c r="G111" s="26"/>
      <c r="H111" s="26"/>
      <c r="I111" s="26"/>
      <c r="J111" s="26"/>
      <c r="K111" s="75" t="str">
        <f>IFERROR(_xlfn.XLOOKUP(D111,補助単価!$B$4:$B$28,補助単価!$H$4:$H$28),"")</f>
        <v/>
      </c>
      <c r="L111" s="84" t="str" cm="1">
        <f t="array" ref="L111">IF(SUMPRODUCT((E111:J111&lt;&gt;"")/COUNTIF(E111:J111,E111:J111&amp;""))=0,"",SUMPRODUCT((E111:J111&lt;&gt;"")/COUNTIF(E111:J111,E111:J111&amp;"")))</f>
        <v/>
      </c>
      <c r="M111" s="76" t="str">
        <f t="shared" si="19"/>
        <v/>
      </c>
      <c r="N111" s="82"/>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3" t="str">
        <f t="shared" si="26"/>
        <v>〇</v>
      </c>
      <c r="X111" s="65">
        <f>IFERROR(_xlfn.XLOOKUP(D111,補助単価!$C$30:$C$53,補助単価!$D$30:$D$53),0)</f>
        <v>0</v>
      </c>
      <c r="Y111" s="74" t="str">
        <f t="shared" si="27"/>
        <v/>
      </c>
    </row>
    <row r="112" spans="1:25" ht="25" customHeight="1">
      <c r="A112" s="70" t="str">
        <f t="shared" si="30"/>
        <v/>
      </c>
      <c r="B112" s="25"/>
      <c r="C112" s="24"/>
      <c r="D112" s="24"/>
      <c r="E112" s="26"/>
      <c r="F112" s="26"/>
      <c r="G112" s="26"/>
      <c r="H112" s="26"/>
      <c r="I112" s="26"/>
      <c r="J112" s="26"/>
      <c r="K112" s="75" t="str">
        <f>IFERROR(_xlfn.XLOOKUP(D112,補助単価!$B$4:$B$28,補助単価!$H$4:$H$28),"")</f>
        <v/>
      </c>
      <c r="L112" s="84" t="str" cm="1">
        <f t="array" ref="L112">IF(SUMPRODUCT((E112:J112&lt;&gt;"")/COUNTIF(E112:J112,E112:J112&amp;""))=0,"",SUMPRODUCT((E112:J112&lt;&gt;"")/COUNTIF(E112:J112,E112:J112&amp;"")))</f>
        <v/>
      </c>
      <c r="M112" s="76" t="str">
        <f t="shared" si="19"/>
        <v/>
      </c>
      <c r="N112" s="82"/>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3" t="str">
        <f t="shared" si="26"/>
        <v>〇</v>
      </c>
      <c r="X112" s="65">
        <f>IFERROR(_xlfn.XLOOKUP(D112,補助単価!$C$30:$C$53,補助単価!$D$30:$D$53),0)</f>
        <v>0</v>
      </c>
      <c r="Y112" s="74" t="str">
        <f t="shared" si="27"/>
        <v/>
      </c>
    </row>
    <row r="113" spans="1:25" ht="25" customHeight="1">
      <c r="A113" s="70" t="str">
        <f t="shared" si="30"/>
        <v/>
      </c>
      <c r="B113" s="25"/>
      <c r="C113" s="24"/>
      <c r="D113" s="24"/>
      <c r="E113" s="26"/>
      <c r="F113" s="26"/>
      <c r="G113" s="26"/>
      <c r="H113" s="26"/>
      <c r="I113" s="26"/>
      <c r="J113" s="26"/>
      <c r="K113" s="75" t="str">
        <f>IFERROR(_xlfn.XLOOKUP(D113,補助単価!$B$4:$B$28,補助単価!$H$4:$H$28),"")</f>
        <v/>
      </c>
      <c r="L113" s="84" t="str" cm="1">
        <f t="array" ref="L113">IF(SUMPRODUCT((E113:J113&lt;&gt;"")/COUNTIF(E113:J113,E113:J113&amp;""))=0,"",SUMPRODUCT((E113:J113&lt;&gt;"")/COUNTIF(E113:J113,E113:J113&amp;"")))</f>
        <v/>
      </c>
      <c r="M113" s="76" t="str">
        <f t="shared" si="19"/>
        <v/>
      </c>
      <c r="N113" s="82"/>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3" t="str">
        <f t="shared" si="26"/>
        <v>〇</v>
      </c>
      <c r="X113" s="65">
        <f>IFERROR(_xlfn.XLOOKUP(D113,補助単価!$C$30:$C$53,補助単価!$D$30:$D$53),0)</f>
        <v>0</v>
      </c>
      <c r="Y113" s="74" t="str">
        <f t="shared" si="27"/>
        <v/>
      </c>
    </row>
    <row r="114" spans="1:25" ht="25" customHeight="1">
      <c r="A114" s="70" t="str">
        <f t="shared" si="30"/>
        <v/>
      </c>
      <c r="B114" s="25"/>
      <c r="C114" s="24"/>
      <c r="D114" s="24"/>
      <c r="E114" s="26"/>
      <c r="F114" s="26"/>
      <c r="G114" s="26"/>
      <c r="H114" s="26"/>
      <c r="I114" s="26"/>
      <c r="J114" s="26"/>
      <c r="K114" s="75" t="str">
        <f>IFERROR(_xlfn.XLOOKUP(D114,補助単価!$B$4:$B$28,補助単価!$H$4:$H$28),"")</f>
        <v/>
      </c>
      <c r="L114" s="84" t="str" cm="1">
        <f t="array" ref="L114">IF(SUMPRODUCT((E114:J114&lt;&gt;"")/COUNTIF(E114:J114,E114:J114&amp;""))=0,"",SUMPRODUCT((E114:J114&lt;&gt;"")/COUNTIF(E114:J114,E114:J114&amp;"")))</f>
        <v/>
      </c>
      <c r="M114" s="76" t="str">
        <f t="shared" si="19"/>
        <v/>
      </c>
      <c r="N114" s="82"/>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3" t="str">
        <f t="shared" si="26"/>
        <v>〇</v>
      </c>
      <c r="X114" s="65">
        <f>IFERROR(_xlfn.XLOOKUP(D114,補助単価!$C$30:$C$53,補助単価!$D$30:$D$53),0)</f>
        <v>0</v>
      </c>
      <c r="Y114" s="74" t="str">
        <f t="shared" si="27"/>
        <v/>
      </c>
    </row>
    <row r="115" spans="1:25" ht="25" customHeight="1">
      <c r="A115" s="70" t="str">
        <f t="shared" si="30"/>
        <v/>
      </c>
      <c r="B115" s="25"/>
      <c r="C115" s="24"/>
      <c r="D115" s="24"/>
      <c r="E115" s="26"/>
      <c r="F115" s="26"/>
      <c r="G115" s="26"/>
      <c r="H115" s="26"/>
      <c r="I115" s="26"/>
      <c r="J115" s="26"/>
      <c r="K115" s="75" t="str">
        <f>IFERROR(_xlfn.XLOOKUP(D115,補助単価!$B$4:$B$28,補助単価!$H$4:$H$28),"")</f>
        <v/>
      </c>
      <c r="L115" s="84" t="str" cm="1">
        <f t="array" ref="L115">IF(SUMPRODUCT((E115:J115&lt;&gt;"")/COUNTIF(E115:J115,E115:J115&amp;""))=0,"",SUMPRODUCT((E115:J115&lt;&gt;"")/COUNTIF(E115:J115,E115:J115&amp;"")))</f>
        <v/>
      </c>
      <c r="M115" s="76" t="str">
        <f t="shared" si="19"/>
        <v/>
      </c>
      <c r="N115" s="82"/>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3" t="str">
        <f t="shared" si="26"/>
        <v>〇</v>
      </c>
      <c r="X115" s="65">
        <f>IFERROR(_xlfn.XLOOKUP(D115,補助単価!$C$30:$C$53,補助単価!$D$30:$D$53),0)</f>
        <v>0</v>
      </c>
      <c r="Y115" s="74" t="str">
        <f t="shared" si="27"/>
        <v/>
      </c>
    </row>
    <row r="116" spans="1:25" ht="25" customHeight="1">
      <c r="A116" s="70" t="str">
        <f t="shared" si="30"/>
        <v/>
      </c>
      <c r="B116" s="25"/>
      <c r="C116" s="24"/>
      <c r="D116" s="24"/>
      <c r="E116" s="26"/>
      <c r="F116" s="26"/>
      <c r="G116" s="26"/>
      <c r="H116" s="26"/>
      <c r="I116" s="26"/>
      <c r="J116" s="26"/>
      <c r="K116" s="75" t="str">
        <f>IFERROR(_xlfn.XLOOKUP(D116,補助単価!$B$4:$B$28,補助単価!$H$4:$H$28),"")</f>
        <v/>
      </c>
      <c r="L116" s="84" t="str" cm="1">
        <f t="array" ref="L116">IF(SUMPRODUCT((E116:J116&lt;&gt;"")/COUNTIF(E116:J116,E116:J116&amp;""))=0,"",SUMPRODUCT((E116:J116&lt;&gt;"")/COUNTIF(E116:J116,E116:J116&amp;"")))</f>
        <v/>
      </c>
      <c r="M116" s="76" t="str">
        <f t="shared" si="19"/>
        <v/>
      </c>
      <c r="N116" s="82"/>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3" t="str">
        <f t="shared" si="26"/>
        <v>〇</v>
      </c>
      <c r="X116" s="65">
        <f>IFERROR(_xlfn.XLOOKUP(D116,補助単価!$C$30:$C$53,補助単価!$D$30:$D$53),0)</f>
        <v>0</v>
      </c>
      <c r="Y116" s="74" t="str">
        <f t="shared" si="27"/>
        <v/>
      </c>
    </row>
    <row r="117" spans="1:25" ht="25" customHeight="1">
      <c r="A117" s="70" t="str">
        <f t="shared" si="30"/>
        <v/>
      </c>
      <c r="B117" s="25"/>
      <c r="C117" s="24"/>
      <c r="D117" s="24"/>
      <c r="E117" s="26"/>
      <c r="F117" s="26"/>
      <c r="G117" s="26"/>
      <c r="H117" s="26"/>
      <c r="I117" s="26"/>
      <c r="J117" s="26"/>
      <c r="K117" s="75" t="str">
        <f>IFERROR(_xlfn.XLOOKUP(D117,補助単価!$B$4:$B$28,補助単価!$H$4:$H$28),"")</f>
        <v/>
      </c>
      <c r="L117" s="84" t="str" cm="1">
        <f t="array" ref="L117">IF(SUMPRODUCT((E117:J117&lt;&gt;"")/COUNTIF(E117:J117,E117:J117&amp;""))=0,"",SUMPRODUCT((E117:J117&lt;&gt;"")/COUNTIF(E117:J117,E117:J117&amp;"")))</f>
        <v/>
      </c>
      <c r="M117" s="76" t="str">
        <f t="shared" si="19"/>
        <v/>
      </c>
      <c r="N117" s="82"/>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3" t="str">
        <f t="shared" si="26"/>
        <v>〇</v>
      </c>
      <c r="X117" s="65">
        <f>IFERROR(_xlfn.XLOOKUP(D117,補助単価!$C$30:$C$53,補助単価!$D$30:$D$53),0)</f>
        <v>0</v>
      </c>
      <c r="Y117" s="74" t="str">
        <f t="shared" si="27"/>
        <v/>
      </c>
    </row>
    <row r="118" spans="1:25" ht="25" customHeight="1">
      <c r="A118" s="70" t="str">
        <f t="shared" si="30"/>
        <v/>
      </c>
      <c r="B118" s="25"/>
      <c r="C118" s="24"/>
      <c r="D118" s="24"/>
      <c r="E118" s="26"/>
      <c r="F118" s="26"/>
      <c r="G118" s="26"/>
      <c r="H118" s="26"/>
      <c r="I118" s="26"/>
      <c r="J118" s="26"/>
      <c r="K118" s="75" t="str">
        <f>IFERROR(_xlfn.XLOOKUP(D118,補助単価!$B$4:$B$28,補助単価!$H$4:$H$28),"")</f>
        <v/>
      </c>
      <c r="L118" s="84" t="str" cm="1">
        <f t="array" ref="L118">IF(SUMPRODUCT((E118:J118&lt;&gt;"")/COUNTIF(E118:J118,E118:J118&amp;""))=0,"",SUMPRODUCT((E118:J118&lt;&gt;"")/COUNTIF(E118:J118,E118:J118&amp;"")))</f>
        <v/>
      </c>
      <c r="M118" s="76" t="str">
        <f t="shared" si="19"/>
        <v/>
      </c>
      <c r="N118" s="82"/>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3" t="str">
        <f t="shared" si="26"/>
        <v>〇</v>
      </c>
      <c r="X118" s="65">
        <f>IFERROR(_xlfn.XLOOKUP(D118,補助単価!$C$30:$C$53,補助単価!$D$30:$D$53),0)</f>
        <v>0</v>
      </c>
      <c r="Y118" s="74" t="str">
        <f t="shared" si="27"/>
        <v/>
      </c>
    </row>
    <row r="119" spans="1:25" ht="25" customHeight="1">
      <c r="A119" s="70" t="str">
        <f t="shared" si="30"/>
        <v/>
      </c>
      <c r="B119" s="25"/>
      <c r="C119" s="24"/>
      <c r="D119" s="24"/>
      <c r="E119" s="26"/>
      <c r="F119" s="26"/>
      <c r="G119" s="26"/>
      <c r="H119" s="26"/>
      <c r="I119" s="26"/>
      <c r="J119" s="26"/>
      <c r="K119" s="75" t="str">
        <f>IFERROR(_xlfn.XLOOKUP(D119,補助単価!$B$4:$B$28,補助単価!$H$4:$H$28),"")</f>
        <v/>
      </c>
      <c r="L119" s="84" t="str" cm="1">
        <f t="array" ref="L119">IF(SUMPRODUCT((E119:J119&lt;&gt;"")/COUNTIF(E119:J119,E119:J119&amp;""))=0,"",SUMPRODUCT((E119:J119&lt;&gt;"")/COUNTIF(E119:J119,E119:J119&amp;"")))</f>
        <v/>
      </c>
      <c r="M119" s="76" t="str">
        <f t="shared" si="19"/>
        <v/>
      </c>
      <c r="N119" s="82"/>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3" t="str">
        <f t="shared" si="26"/>
        <v>〇</v>
      </c>
      <c r="X119" s="65">
        <f>IFERROR(_xlfn.XLOOKUP(D119,補助単価!$C$30:$C$53,補助単価!$D$30:$D$53),0)</f>
        <v>0</v>
      </c>
      <c r="Y119" s="74" t="str">
        <f t="shared" si="27"/>
        <v/>
      </c>
    </row>
    <row r="120" spans="1:25" ht="25" customHeight="1">
      <c r="A120" s="70" t="str">
        <f t="shared" si="30"/>
        <v/>
      </c>
      <c r="B120" s="25"/>
      <c r="C120" s="24"/>
      <c r="D120" s="24"/>
      <c r="E120" s="26"/>
      <c r="F120" s="26"/>
      <c r="G120" s="26"/>
      <c r="H120" s="26"/>
      <c r="I120" s="26"/>
      <c r="J120" s="26"/>
      <c r="K120" s="75" t="str">
        <f>IFERROR(_xlfn.XLOOKUP(D120,補助単価!$B$4:$B$28,補助単価!$H$4:$H$28),"")</f>
        <v/>
      </c>
      <c r="L120" s="84" t="str" cm="1">
        <f t="array" ref="L120">IF(SUMPRODUCT((E120:J120&lt;&gt;"")/COUNTIF(E120:J120,E120:J120&amp;""))=0,"",SUMPRODUCT((E120:J120&lt;&gt;"")/COUNTIF(E120:J120,E120:J120&amp;"")))</f>
        <v/>
      </c>
      <c r="M120" s="76" t="str">
        <f t="shared" si="19"/>
        <v/>
      </c>
      <c r="N120" s="82"/>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3" t="str">
        <f t="shared" si="26"/>
        <v>〇</v>
      </c>
      <c r="X120" s="65">
        <f>IFERROR(_xlfn.XLOOKUP(D120,補助単価!$C$30:$C$53,補助単価!$D$30:$D$53),0)</f>
        <v>0</v>
      </c>
      <c r="Y120" s="74" t="str">
        <f t="shared" si="27"/>
        <v/>
      </c>
    </row>
    <row r="121" spans="1:25" ht="25" customHeight="1">
      <c r="A121" s="70" t="str">
        <f t="shared" si="30"/>
        <v/>
      </c>
      <c r="B121" s="25"/>
      <c r="C121" s="24"/>
      <c r="D121" s="24"/>
      <c r="E121" s="26"/>
      <c r="F121" s="26"/>
      <c r="G121" s="26"/>
      <c r="H121" s="26"/>
      <c r="I121" s="26"/>
      <c r="J121" s="26"/>
      <c r="K121" s="75" t="str">
        <f>IFERROR(_xlfn.XLOOKUP(D121,補助単価!$B$4:$B$28,補助単価!$H$4:$H$28),"")</f>
        <v/>
      </c>
      <c r="L121" s="84" t="str" cm="1">
        <f t="array" ref="L121">IF(SUMPRODUCT((E121:J121&lt;&gt;"")/COUNTIF(E121:J121,E121:J121&amp;""))=0,"",SUMPRODUCT((E121:J121&lt;&gt;"")/COUNTIF(E121:J121,E121:J121&amp;"")))</f>
        <v/>
      </c>
      <c r="M121" s="76" t="str">
        <f t="shared" si="19"/>
        <v/>
      </c>
      <c r="N121" s="82"/>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3" t="str">
        <f t="shared" si="26"/>
        <v>〇</v>
      </c>
      <c r="X121" s="65">
        <f>IFERROR(_xlfn.XLOOKUP(D121,補助単価!$C$30:$C$53,補助単価!$D$30:$D$53),0)</f>
        <v>0</v>
      </c>
      <c r="Y121" s="74" t="str">
        <f t="shared" si="27"/>
        <v/>
      </c>
    </row>
    <row r="122" spans="1:25" ht="25" customHeight="1">
      <c r="A122" s="70" t="str">
        <f t="shared" si="30"/>
        <v/>
      </c>
      <c r="B122" s="25"/>
      <c r="C122" s="24"/>
      <c r="D122" s="24"/>
      <c r="E122" s="26"/>
      <c r="F122" s="26"/>
      <c r="G122" s="26"/>
      <c r="H122" s="26"/>
      <c r="I122" s="26"/>
      <c r="J122" s="26"/>
      <c r="K122" s="75" t="str">
        <f>IFERROR(_xlfn.XLOOKUP(D122,補助単価!$B$4:$B$28,補助単価!$H$4:$H$28),"")</f>
        <v/>
      </c>
      <c r="L122" s="84" t="str" cm="1">
        <f t="array" ref="L122">IF(SUMPRODUCT((E122:J122&lt;&gt;"")/COUNTIF(E122:J122,E122:J122&amp;""))=0,"",SUMPRODUCT((E122:J122&lt;&gt;"")/COUNTIF(E122:J122,E122:J122&amp;"")))</f>
        <v/>
      </c>
      <c r="M122" s="76" t="str">
        <f t="shared" si="19"/>
        <v/>
      </c>
      <c r="N122" s="82"/>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3" t="str">
        <f t="shared" si="26"/>
        <v>〇</v>
      </c>
      <c r="X122" s="65">
        <f>IFERROR(_xlfn.XLOOKUP(D122,補助単価!$C$30:$C$53,補助単価!$D$30:$D$53),0)</f>
        <v>0</v>
      </c>
      <c r="Y122" s="74" t="str">
        <f t="shared" si="27"/>
        <v/>
      </c>
    </row>
    <row r="123" spans="1:25" ht="25" customHeight="1">
      <c r="A123" s="70" t="str">
        <f t="shared" si="30"/>
        <v/>
      </c>
      <c r="B123" s="25"/>
      <c r="C123" s="24"/>
      <c r="D123" s="24"/>
      <c r="E123" s="26"/>
      <c r="F123" s="26"/>
      <c r="G123" s="26"/>
      <c r="H123" s="26"/>
      <c r="I123" s="26"/>
      <c r="J123" s="26"/>
      <c r="K123" s="75" t="str">
        <f>IFERROR(_xlfn.XLOOKUP(D123,補助単価!$B$4:$B$28,補助単価!$H$4:$H$28),"")</f>
        <v/>
      </c>
      <c r="L123" s="84" t="str" cm="1">
        <f t="array" ref="L123">IF(SUMPRODUCT((E123:J123&lt;&gt;"")/COUNTIF(E123:J123,E123:J123&amp;""))=0,"",SUMPRODUCT((E123:J123&lt;&gt;"")/COUNTIF(E123:J123,E123:J123&amp;"")))</f>
        <v/>
      </c>
      <c r="M123" s="76" t="str">
        <f t="shared" si="19"/>
        <v/>
      </c>
      <c r="N123" s="82"/>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3" t="str">
        <f t="shared" si="26"/>
        <v>〇</v>
      </c>
      <c r="X123" s="65">
        <f>IFERROR(_xlfn.XLOOKUP(D123,補助単価!$C$30:$C$53,補助単価!$D$30:$D$53),0)</f>
        <v>0</v>
      </c>
      <c r="Y123" s="74" t="str">
        <f t="shared" si="27"/>
        <v/>
      </c>
    </row>
    <row r="124" spans="1:25" ht="25" customHeight="1">
      <c r="A124" s="70" t="str">
        <f t="shared" si="30"/>
        <v/>
      </c>
      <c r="B124" s="25"/>
      <c r="C124" s="24"/>
      <c r="D124" s="24"/>
      <c r="E124" s="26"/>
      <c r="F124" s="26"/>
      <c r="G124" s="26"/>
      <c r="H124" s="26"/>
      <c r="I124" s="26"/>
      <c r="J124" s="26"/>
      <c r="K124" s="75" t="str">
        <f>IFERROR(_xlfn.XLOOKUP(D124,補助単価!$B$4:$B$28,補助単価!$H$4:$H$28),"")</f>
        <v/>
      </c>
      <c r="L124" s="84" t="str" cm="1">
        <f t="array" ref="L124">IF(SUMPRODUCT((E124:J124&lt;&gt;"")/COUNTIF(E124:J124,E124:J124&amp;""))=0,"",SUMPRODUCT((E124:J124&lt;&gt;"")/COUNTIF(E124:J124,E124:J124&amp;"")))</f>
        <v/>
      </c>
      <c r="M124" s="76" t="str">
        <f t="shared" si="19"/>
        <v/>
      </c>
      <c r="N124" s="82"/>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3" t="str">
        <f t="shared" si="26"/>
        <v>〇</v>
      </c>
      <c r="X124" s="65">
        <f>IFERROR(_xlfn.XLOOKUP(D124,補助単価!$C$30:$C$53,補助単価!$D$30:$D$53),0)</f>
        <v>0</v>
      </c>
      <c r="Y124" s="74" t="str">
        <f t="shared" si="27"/>
        <v/>
      </c>
    </row>
    <row r="125" spans="1:25" ht="25" customHeight="1">
      <c r="A125" s="70" t="str">
        <f t="shared" si="30"/>
        <v/>
      </c>
      <c r="B125" s="25"/>
      <c r="C125" s="24"/>
      <c r="D125" s="24"/>
      <c r="E125" s="26"/>
      <c r="F125" s="26"/>
      <c r="G125" s="26"/>
      <c r="H125" s="26"/>
      <c r="I125" s="26"/>
      <c r="J125" s="26"/>
      <c r="K125" s="75" t="str">
        <f>IFERROR(_xlfn.XLOOKUP(D125,補助単価!$B$4:$B$28,補助単価!$H$4:$H$28),"")</f>
        <v/>
      </c>
      <c r="L125" s="84" t="str" cm="1">
        <f t="array" ref="L125">IF(SUMPRODUCT((E125:J125&lt;&gt;"")/COUNTIF(E125:J125,E125:J125&amp;""))=0,"",SUMPRODUCT((E125:J125&lt;&gt;"")/COUNTIF(E125:J125,E125:J125&amp;"")))</f>
        <v/>
      </c>
      <c r="M125" s="76" t="str">
        <f t="shared" si="19"/>
        <v/>
      </c>
      <c r="N125" s="82"/>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3" t="str">
        <f t="shared" si="26"/>
        <v>〇</v>
      </c>
      <c r="X125" s="65">
        <f>IFERROR(_xlfn.XLOOKUP(D125,補助単価!$C$30:$C$53,補助単価!$D$30:$D$53),0)</f>
        <v>0</v>
      </c>
      <c r="Y125" s="74" t="str">
        <f t="shared" si="27"/>
        <v/>
      </c>
    </row>
    <row r="126" spans="1:25" ht="25" customHeight="1">
      <c r="A126" s="70" t="str">
        <f t="shared" si="30"/>
        <v/>
      </c>
      <c r="B126" s="25"/>
      <c r="C126" s="24"/>
      <c r="D126" s="24"/>
      <c r="E126" s="26"/>
      <c r="F126" s="26"/>
      <c r="G126" s="26"/>
      <c r="H126" s="26"/>
      <c r="I126" s="26"/>
      <c r="J126" s="26"/>
      <c r="K126" s="75" t="str">
        <f>IFERROR(_xlfn.XLOOKUP(D126,補助単価!$B$4:$B$28,補助単価!$H$4:$H$28),"")</f>
        <v/>
      </c>
      <c r="L126" s="84" t="str" cm="1">
        <f t="array" ref="L126">IF(SUMPRODUCT((E126:J126&lt;&gt;"")/COUNTIF(E126:J126,E126:J126&amp;""))=0,"",SUMPRODUCT((E126:J126&lt;&gt;"")/COUNTIF(E126:J126,E126:J126&amp;"")))</f>
        <v/>
      </c>
      <c r="M126" s="76" t="str">
        <f t="shared" si="19"/>
        <v/>
      </c>
      <c r="N126" s="82"/>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3" t="str">
        <f t="shared" si="26"/>
        <v>〇</v>
      </c>
      <c r="X126" s="65">
        <f>IFERROR(_xlfn.XLOOKUP(D126,補助単価!$C$30:$C$53,補助単価!$D$30:$D$53),0)</f>
        <v>0</v>
      </c>
      <c r="Y126" s="74" t="str">
        <f t="shared" si="27"/>
        <v/>
      </c>
    </row>
    <row r="127" spans="1:25" ht="25" customHeight="1">
      <c r="A127" s="70" t="str">
        <f t="shared" si="30"/>
        <v/>
      </c>
      <c r="B127" s="25"/>
      <c r="C127" s="24"/>
      <c r="D127" s="24"/>
      <c r="E127" s="26"/>
      <c r="F127" s="26"/>
      <c r="G127" s="26"/>
      <c r="H127" s="26"/>
      <c r="I127" s="26"/>
      <c r="J127" s="26"/>
      <c r="K127" s="75" t="str">
        <f>IFERROR(_xlfn.XLOOKUP(D127,補助単価!$B$4:$B$28,補助単価!$H$4:$H$28),"")</f>
        <v/>
      </c>
      <c r="L127" s="84" t="str" cm="1">
        <f t="array" ref="L127">IF(SUMPRODUCT((E127:J127&lt;&gt;"")/COUNTIF(E127:J127,E127:J127&amp;""))=0,"",SUMPRODUCT((E127:J127&lt;&gt;"")/COUNTIF(E127:J127,E127:J127&amp;"")))</f>
        <v/>
      </c>
      <c r="M127" s="76" t="str">
        <f t="shared" si="19"/>
        <v/>
      </c>
      <c r="N127" s="82"/>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3" t="str">
        <f t="shared" si="26"/>
        <v>〇</v>
      </c>
      <c r="X127" s="65">
        <f>IFERROR(_xlfn.XLOOKUP(D127,補助単価!$C$30:$C$53,補助単価!$D$30:$D$53),0)</f>
        <v>0</v>
      </c>
      <c r="Y127" s="74" t="str">
        <f t="shared" si="27"/>
        <v/>
      </c>
    </row>
    <row r="128" spans="1:25" ht="25" customHeight="1">
      <c r="A128" s="70" t="str">
        <f t="shared" si="30"/>
        <v/>
      </c>
      <c r="B128" s="25"/>
      <c r="C128" s="24"/>
      <c r="D128" s="24"/>
      <c r="E128" s="26"/>
      <c r="F128" s="26"/>
      <c r="G128" s="26"/>
      <c r="H128" s="26"/>
      <c r="I128" s="26"/>
      <c r="J128" s="26"/>
      <c r="K128" s="75" t="str">
        <f>IFERROR(_xlfn.XLOOKUP(D128,補助単価!$B$4:$B$28,補助単価!$H$4:$H$28),"")</f>
        <v/>
      </c>
      <c r="L128" s="84" t="str" cm="1">
        <f t="array" ref="L128">IF(SUMPRODUCT((E128:J128&lt;&gt;"")/COUNTIF(E128:J128,E128:J128&amp;""))=0,"",SUMPRODUCT((E128:J128&lt;&gt;"")/COUNTIF(E128:J128,E128:J128&amp;"")))</f>
        <v/>
      </c>
      <c r="M128" s="76" t="str">
        <f t="shared" si="19"/>
        <v/>
      </c>
      <c r="N128" s="82"/>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3" t="str">
        <f t="shared" si="26"/>
        <v>〇</v>
      </c>
      <c r="X128" s="65">
        <f>IFERROR(_xlfn.XLOOKUP(D128,補助単価!$C$30:$C$53,補助単価!$D$30:$D$53),0)</f>
        <v>0</v>
      </c>
      <c r="Y128" s="74" t="str">
        <f t="shared" si="27"/>
        <v/>
      </c>
    </row>
    <row r="129" spans="1:25" ht="25" customHeight="1">
      <c r="A129" s="70" t="str">
        <f t="shared" si="30"/>
        <v/>
      </c>
      <c r="B129" s="25"/>
      <c r="C129" s="24"/>
      <c r="D129" s="24"/>
      <c r="E129" s="26"/>
      <c r="F129" s="26"/>
      <c r="G129" s="26"/>
      <c r="H129" s="26"/>
      <c r="I129" s="26"/>
      <c r="J129" s="26"/>
      <c r="K129" s="75" t="str">
        <f>IFERROR(_xlfn.XLOOKUP(D129,補助単価!$B$4:$B$28,補助単価!$H$4:$H$28),"")</f>
        <v/>
      </c>
      <c r="L129" s="84" t="str" cm="1">
        <f t="array" ref="L129">IF(SUMPRODUCT((E129:J129&lt;&gt;"")/COUNTIF(E129:J129,E129:J129&amp;""))=0,"",SUMPRODUCT((E129:J129&lt;&gt;"")/COUNTIF(E129:J129,E129:J129&amp;"")))</f>
        <v/>
      </c>
      <c r="M129" s="76" t="str">
        <f t="shared" si="19"/>
        <v/>
      </c>
      <c r="N129" s="82"/>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3" t="str">
        <f t="shared" si="26"/>
        <v>〇</v>
      </c>
      <c r="X129" s="65">
        <f>IFERROR(_xlfn.XLOOKUP(D129,補助単価!$C$30:$C$53,補助単価!$D$30:$D$53),0)</f>
        <v>0</v>
      </c>
      <c r="Y129" s="74" t="str">
        <f t="shared" si="27"/>
        <v/>
      </c>
    </row>
    <row r="130" spans="1:25" ht="25" customHeight="1">
      <c r="A130" s="70" t="str">
        <f t="shared" si="30"/>
        <v/>
      </c>
      <c r="B130" s="25"/>
      <c r="C130" s="24"/>
      <c r="D130" s="24"/>
      <c r="E130" s="26"/>
      <c r="F130" s="26"/>
      <c r="G130" s="26"/>
      <c r="H130" s="26"/>
      <c r="I130" s="26"/>
      <c r="J130" s="26"/>
      <c r="K130" s="75" t="str">
        <f>IFERROR(_xlfn.XLOOKUP(D130,補助単価!$B$4:$B$28,補助単価!$H$4:$H$28),"")</f>
        <v/>
      </c>
      <c r="L130" s="84" t="str" cm="1">
        <f t="array" ref="L130">IF(SUMPRODUCT((E130:J130&lt;&gt;"")/COUNTIF(E130:J130,E130:J130&amp;""))=0,"",SUMPRODUCT((E130:J130&lt;&gt;"")/COUNTIF(E130:J130,E130:J130&amp;"")))</f>
        <v/>
      </c>
      <c r="M130" s="76" t="str">
        <f t="shared" si="19"/>
        <v/>
      </c>
      <c r="N130" s="82"/>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3" t="str">
        <f t="shared" si="26"/>
        <v>〇</v>
      </c>
      <c r="X130" s="65">
        <f>IFERROR(_xlfn.XLOOKUP(D130,補助単価!$C$30:$C$53,補助単価!$D$30:$D$53),0)</f>
        <v>0</v>
      </c>
      <c r="Y130" s="74" t="str">
        <f t="shared" si="27"/>
        <v/>
      </c>
    </row>
    <row r="131" spans="1:25" ht="25" customHeight="1">
      <c r="A131" s="70" t="str">
        <f t="shared" si="30"/>
        <v/>
      </c>
      <c r="B131" s="25"/>
      <c r="C131" s="24"/>
      <c r="D131" s="24"/>
      <c r="E131" s="26"/>
      <c r="F131" s="26"/>
      <c r="G131" s="26"/>
      <c r="H131" s="26"/>
      <c r="I131" s="26"/>
      <c r="J131" s="26"/>
      <c r="K131" s="75" t="str">
        <f>IFERROR(_xlfn.XLOOKUP(D131,補助単価!$B$4:$B$28,補助単価!$H$4:$H$28),"")</f>
        <v/>
      </c>
      <c r="L131" s="84" t="str" cm="1">
        <f t="array" ref="L131">IF(SUMPRODUCT((E131:J131&lt;&gt;"")/COUNTIF(E131:J131,E131:J131&amp;""))=0,"",SUMPRODUCT((E131:J131&lt;&gt;"")/COUNTIF(E131:J131,E131:J131&amp;"")))</f>
        <v/>
      </c>
      <c r="M131" s="76" t="str">
        <f t="shared" si="19"/>
        <v/>
      </c>
      <c r="N131" s="82"/>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3" t="str">
        <f t="shared" si="26"/>
        <v>〇</v>
      </c>
      <c r="X131" s="65">
        <f>IFERROR(_xlfn.XLOOKUP(D131,補助単価!$C$30:$C$53,補助単価!$D$30:$D$53),0)</f>
        <v>0</v>
      </c>
      <c r="Y131" s="74" t="str">
        <f t="shared" si="27"/>
        <v/>
      </c>
    </row>
    <row r="132" spans="1:25" ht="25" customHeight="1">
      <c r="A132" s="70" t="str">
        <f t="shared" si="30"/>
        <v/>
      </c>
      <c r="B132" s="25"/>
      <c r="C132" s="24"/>
      <c r="D132" s="24"/>
      <c r="E132" s="26"/>
      <c r="F132" s="26"/>
      <c r="G132" s="26"/>
      <c r="H132" s="26"/>
      <c r="I132" s="26"/>
      <c r="J132" s="26"/>
      <c r="K132" s="75" t="str">
        <f>IFERROR(_xlfn.XLOOKUP(D132,補助単価!$B$4:$B$28,補助単価!$H$4:$H$28),"")</f>
        <v/>
      </c>
      <c r="L132" s="84" t="str" cm="1">
        <f t="array" ref="L132">IF(SUMPRODUCT((E132:J132&lt;&gt;"")/COUNTIF(E132:J132,E132:J132&amp;""))=0,"",SUMPRODUCT((E132:J132&lt;&gt;"")/COUNTIF(E132:J132,E132:J132&amp;"")))</f>
        <v/>
      </c>
      <c r="M132" s="76" t="str">
        <f t="shared" si="19"/>
        <v/>
      </c>
      <c r="N132" s="82"/>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3" t="str">
        <f t="shared" si="26"/>
        <v>〇</v>
      </c>
      <c r="X132" s="65">
        <f>IFERROR(_xlfn.XLOOKUP(D132,補助単価!$C$30:$C$53,補助単価!$D$30:$D$53),0)</f>
        <v>0</v>
      </c>
      <c r="Y132" s="74" t="str">
        <f t="shared" si="27"/>
        <v/>
      </c>
    </row>
    <row r="133" spans="1:25" ht="25" customHeight="1">
      <c r="A133" s="70" t="str">
        <f t="shared" ref="A133:A139" si="33">IF(M133="","",IF(M133=0,"",A132+1))</f>
        <v/>
      </c>
      <c r="B133" s="25"/>
      <c r="C133" s="24"/>
      <c r="D133" s="24"/>
      <c r="E133" s="26"/>
      <c r="F133" s="26"/>
      <c r="G133" s="26"/>
      <c r="H133" s="26"/>
      <c r="I133" s="26"/>
      <c r="J133" s="26"/>
      <c r="K133" s="75" t="str">
        <f>IFERROR(_xlfn.XLOOKUP(D133,補助単価!$B$4:$B$28,補助単価!$H$4:$H$28),"")</f>
        <v/>
      </c>
      <c r="L133" s="84" t="str" cm="1">
        <f t="array" ref="L133">IF(SUMPRODUCT((E133:J133&lt;&gt;"")/COUNTIF(E133:J133,E133:J133&amp;""))=0,"",SUMPRODUCT((E133:J133&lt;&gt;"")/COUNTIF(E133:J133,E133:J133&amp;"")))</f>
        <v/>
      </c>
      <c r="M133" s="76" t="str">
        <f t="shared" ref="M133:M139" si="34">IFERROR(K133*L133,"")</f>
        <v/>
      </c>
      <c r="N133" s="82"/>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3" t="str">
        <f t="shared" ref="W133:W139" si="41">IF(AND(Q133:V133,TRUE),"〇","×")</f>
        <v>〇</v>
      </c>
      <c r="X133" s="65">
        <f>IFERROR(_xlfn.XLOOKUP(D133,補助単価!$C$30:$C$53,補助単価!$D$30:$D$53),0)</f>
        <v>0</v>
      </c>
      <c r="Y133" s="74" t="str">
        <f t="shared" ref="Y133:Y139" si="42">IF(M133&lt;&gt;"",IF(L133&lt;=X133,"○","×"),"")</f>
        <v/>
      </c>
    </row>
    <row r="134" spans="1:25" ht="25" customHeight="1">
      <c r="A134" s="70" t="str">
        <f t="shared" si="33"/>
        <v/>
      </c>
      <c r="B134" s="25"/>
      <c r="C134" s="24"/>
      <c r="D134" s="24"/>
      <c r="E134" s="26"/>
      <c r="F134" s="26"/>
      <c r="G134" s="26"/>
      <c r="H134" s="26"/>
      <c r="I134" s="26"/>
      <c r="J134" s="26"/>
      <c r="K134" s="75" t="str">
        <f>IFERROR(_xlfn.XLOOKUP(D134,補助単価!$B$4:$B$28,補助単価!$H$4:$H$28),"")</f>
        <v/>
      </c>
      <c r="L134" s="84" t="str" cm="1">
        <f t="array" ref="L134">IF(SUMPRODUCT((E134:J134&lt;&gt;"")/COUNTIF(E134:J134,E134:J134&amp;""))=0,"",SUMPRODUCT((E134:J134&lt;&gt;"")/COUNTIF(E134:J134,E134:J134&amp;"")))</f>
        <v/>
      </c>
      <c r="M134" s="76" t="str">
        <f t="shared" si="34"/>
        <v/>
      </c>
      <c r="N134" s="82"/>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3" t="str">
        <f t="shared" si="41"/>
        <v>〇</v>
      </c>
      <c r="X134" s="65">
        <f>IFERROR(_xlfn.XLOOKUP(D134,補助単価!$C$30:$C$53,補助単価!$D$30:$D$53),0)</f>
        <v>0</v>
      </c>
      <c r="Y134" s="74" t="str">
        <f t="shared" si="42"/>
        <v/>
      </c>
    </row>
    <row r="135" spans="1:25" ht="25" customHeight="1">
      <c r="A135" s="70" t="str">
        <f t="shared" si="33"/>
        <v/>
      </c>
      <c r="B135" s="25"/>
      <c r="C135" s="24"/>
      <c r="D135" s="24"/>
      <c r="E135" s="26"/>
      <c r="F135" s="26"/>
      <c r="G135" s="26"/>
      <c r="H135" s="26"/>
      <c r="I135" s="26"/>
      <c r="J135" s="26"/>
      <c r="K135" s="75" t="str">
        <f>IFERROR(_xlfn.XLOOKUP(D135,補助単価!$B$4:$B$28,補助単価!$H$4:$H$28),"")</f>
        <v/>
      </c>
      <c r="L135" s="84" t="str" cm="1">
        <f t="array" ref="L135">IF(SUMPRODUCT((E135:J135&lt;&gt;"")/COUNTIF(E135:J135,E135:J135&amp;""))=0,"",SUMPRODUCT((E135:J135&lt;&gt;"")/COUNTIF(E135:J135,E135:J135&amp;"")))</f>
        <v/>
      </c>
      <c r="M135" s="76" t="str">
        <f t="shared" si="34"/>
        <v/>
      </c>
      <c r="N135" s="82"/>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3" t="str">
        <f t="shared" si="41"/>
        <v>〇</v>
      </c>
      <c r="X135" s="65">
        <f>IFERROR(_xlfn.XLOOKUP(D135,補助単価!$C$30:$C$53,補助単価!$D$30:$D$53),0)</f>
        <v>0</v>
      </c>
      <c r="Y135" s="74" t="str">
        <f t="shared" si="42"/>
        <v/>
      </c>
    </row>
    <row r="136" spans="1:25" ht="25" customHeight="1">
      <c r="A136" s="70" t="str">
        <f t="shared" si="33"/>
        <v/>
      </c>
      <c r="B136" s="25"/>
      <c r="C136" s="24"/>
      <c r="D136" s="24"/>
      <c r="E136" s="26"/>
      <c r="F136" s="26"/>
      <c r="G136" s="26"/>
      <c r="H136" s="26"/>
      <c r="I136" s="26"/>
      <c r="J136" s="26"/>
      <c r="K136" s="75" t="str">
        <f>IFERROR(_xlfn.XLOOKUP(D136,補助単価!$B$4:$B$28,補助単価!$H$4:$H$28),"")</f>
        <v/>
      </c>
      <c r="L136" s="84" t="str" cm="1">
        <f t="array" ref="L136">IF(SUMPRODUCT((E136:J136&lt;&gt;"")/COUNTIF(E136:J136,E136:J136&amp;""))=0,"",SUMPRODUCT((E136:J136&lt;&gt;"")/COUNTIF(E136:J136,E136:J136&amp;"")))</f>
        <v/>
      </c>
      <c r="M136" s="76" t="str">
        <f t="shared" si="34"/>
        <v/>
      </c>
      <c r="N136" s="82"/>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3" t="str">
        <f t="shared" si="41"/>
        <v>〇</v>
      </c>
      <c r="X136" s="65">
        <f>IFERROR(_xlfn.XLOOKUP(D136,補助単価!$C$30:$C$53,補助単価!$D$30:$D$53),0)</f>
        <v>0</v>
      </c>
      <c r="Y136" s="74" t="str">
        <f t="shared" si="42"/>
        <v/>
      </c>
    </row>
    <row r="137" spans="1:25" ht="25" customHeight="1">
      <c r="A137" s="70" t="str">
        <f t="shared" si="33"/>
        <v/>
      </c>
      <c r="B137" s="25"/>
      <c r="C137" s="24"/>
      <c r="D137" s="24"/>
      <c r="E137" s="26"/>
      <c r="F137" s="26"/>
      <c r="G137" s="26"/>
      <c r="H137" s="26"/>
      <c r="I137" s="26"/>
      <c r="J137" s="26"/>
      <c r="K137" s="75" t="str">
        <f>IFERROR(_xlfn.XLOOKUP(D137,補助単価!$B$4:$B$28,補助単価!$H$4:$H$28),"")</f>
        <v/>
      </c>
      <c r="L137" s="84" t="str" cm="1">
        <f t="array" ref="L137">IF(SUMPRODUCT((E137:J137&lt;&gt;"")/COUNTIF(E137:J137,E137:J137&amp;""))=0,"",SUMPRODUCT((E137:J137&lt;&gt;"")/COUNTIF(E137:J137,E137:J137&amp;"")))</f>
        <v/>
      </c>
      <c r="M137" s="76" t="str">
        <f t="shared" si="34"/>
        <v/>
      </c>
      <c r="N137" s="82"/>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3" t="str">
        <f t="shared" si="41"/>
        <v>〇</v>
      </c>
      <c r="X137" s="65">
        <f>IFERROR(_xlfn.XLOOKUP(D137,補助単価!$C$30:$C$53,補助単価!$D$30:$D$53),0)</f>
        <v>0</v>
      </c>
      <c r="Y137" s="74" t="str">
        <f t="shared" si="42"/>
        <v/>
      </c>
    </row>
    <row r="138" spans="1:25" ht="25" customHeight="1">
      <c r="A138" s="70" t="str">
        <f t="shared" si="33"/>
        <v/>
      </c>
      <c r="B138" s="25"/>
      <c r="C138" s="24"/>
      <c r="D138" s="24"/>
      <c r="E138" s="26"/>
      <c r="F138" s="26"/>
      <c r="G138" s="26"/>
      <c r="H138" s="26"/>
      <c r="I138" s="26"/>
      <c r="J138" s="26"/>
      <c r="K138" s="75" t="str">
        <f>IFERROR(_xlfn.XLOOKUP(D138,補助単価!$B$4:$B$28,補助単価!$H$4:$H$28),"")</f>
        <v/>
      </c>
      <c r="L138" s="84" t="str" cm="1">
        <f t="array" ref="L138">IF(SUMPRODUCT((E138:J138&lt;&gt;"")/COUNTIF(E138:J138,E138:J138&amp;""))=0,"",SUMPRODUCT((E138:J138&lt;&gt;"")/COUNTIF(E138:J138,E138:J138&amp;"")))</f>
        <v/>
      </c>
      <c r="M138" s="76" t="str">
        <f t="shared" si="34"/>
        <v/>
      </c>
      <c r="N138" s="82"/>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3" t="str">
        <f t="shared" si="41"/>
        <v>〇</v>
      </c>
      <c r="X138" s="65">
        <f>IFERROR(_xlfn.XLOOKUP(D138,補助単価!$C$30:$C$53,補助単価!$D$30:$D$53),0)</f>
        <v>0</v>
      </c>
      <c r="Y138" s="74" t="str">
        <f t="shared" si="42"/>
        <v/>
      </c>
    </row>
    <row r="139" spans="1:25" ht="25" customHeight="1">
      <c r="A139" s="70" t="str">
        <f t="shared" si="33"/>
        <v/>
      </c>
      <c r="B139" s="25"/>
      <c r="C139" s="24"/>
      <c r="D139" s="24"/>
      <c r="E139" s="26"/>
      <c r="F139" s="26"/>
      <c r="G139" s="26"/>
      <c r="H139" s="26"/>
      <c r="I139" s="26"/>
      <c r="J139" s="26"/>
      <c r="K139" s="75" t="str">
        <f>IFERROR(_xlfn.XLOOKUP(D139,補助単価!$B$4:$B$28,補助単価!$H$4:$H$28),"")</f>
        <v/>
      </c>
      <c r="L139" s="84" t="str" cm="1">
        <f t="array" ref="L139">IF(SUMPRODUCT((E139:J139&lt;&gt;"")/COUNTIF(E139:J139,E139:J139&amp;""))=0,"",SUMPRODUCT((E139:J139&lt;&gt;"")/COUNTIF(E139:J139,E139:J139&amp;"")))</f>
        <v/>
      </c>
      <c r="M139" s="76" t="str">
        <f t="shared" si="34"/>
        <v/>
      </c>
      <c r="N139" s="82"/>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3" t="str">
        <f t="shared" si="41"/>
        <v>〇</v>
      </c>
      <c r="X139" s="65">
        <f>IFERROR(_xlfn.XLOOKUP(D139,補助単価!$C$30:$C$53,補助単価!$D$30:$D$53),0)</f>
        <v>0</v>
      </c>
      <c r="Y139" s="74" t="str">
        <f t="shared" si="42"/>
        <v/>
      </c>
    </row>
  </sheetData>
  <sheetProtection algorithmName="SHA-512" hashValue="xWaT7xsSd5qXuSyGx9qweH+Sy7wa5ubo20Fe1KZqs7McQxErWhk8XRqwkrytl/jR2vMjUBHXvixfxneOlb1FRA==" saltValue="yP8buMf6exdPp06UC8jSGQ==" spinCount="100000" sheet="1" selectLockedCells="1"/>
  <mergeCells count="3">
    <mergeCell ref="B2:D2"/>
    <mergeCell ref="Q3:W3"/>
    <mergeCell ref="Z13:AA13"/>
  </mergeCells>
  <phoneticPr fontId="2"/>
  <conditionalFormatting sqref="A3:M139">
    <cfRule type="expression" dxfId="11" priority="4">
      <formula>$P3=FALSE</formula>
    </cfRule>
  </conditionalFormatting>
  <conditionalFormatting sqref="A1:XFD1048576">
    <cfRule type="expression" dxfId="10" priority="5" stopIfTrue="1">
      <formula>CELL("PROTECT",A1)=1</formula>
    </cfRule>
  </conditionalFormatting>
  <conditionalFormatting sqref="H3:J139">
    <cfRule type="expression" dxfId="9" priority="1">
      <formula>$X3=3</formula>
    </cfRule>
  </conditionalFormatting>
  <conditionalFormatting sqref="I3:J139">
    <cfRule type="expression" dxfId="8" priority="3">
      <formula>$X3=4</formula>
    </cfRule>
  </conditionalFormatting>
  <dataValidations count="5">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120FACF0-1743-4A3C-AA8A-6FAF1EC9329A}">
      <formula1>10</formula1>
      <formula2>10</formula2>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88F2940F-5180-4087-903E-2971D9DECA42}"/>
    <dataValidation imeMode="on" allowBlank="1" showInputMessage="1" showErrorMessage="1" sqref="C4:C139" xr:uid="{4EFA1873-181F-4B36-90C9-45923F6136ED}"/>
    <dataValidation imeMode="on" allowBlank="1" showInputMessage="1" showErrorMessage="1" promptTitle="自動車登録番号を入力" prompt="（例）宇都宮500と1234" sqref="E4:J139" xr:uid="{2F55166A-004B-459E-90B6-BECCD7C84697}"/>
    <dataValidation type="custom" allowBlank="1" showInputMessage="1" showErrorMessage="1" sqref="O4:O139" xr:uid="{2952F529-5E56-4DE8-A6B4-4A7F981466E2}">
      <formula1>COUNTIF(O:O,O4)=1</formula1>
    </dataValidation>
  </dataValidations>
  <printOptions horizontalCentered="1"/>
  <pageMargins left="0.39370078740157483" right="0.39370078740157483" top="0.59055118110236227" bottom="0.59055118110236227" header="0.39370078740157483" footer="0.39370078740157483"/>
  <pageSetup paperSize="9" scale="74"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01307D8-D886-49DF-9A4A-81C0C045DFFB}">
          <x14:formula1>
            <xm:f>補助単価!$C$30:$C$53</xm:f>
          </x14:formula1>
          <xm:sqref>D4:D139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目次・記入上の注意</vt:lpstr>
      <vt:lpstr>補助単価</vt:lpstr>
      <vt:lpstr>申請書（別記様式第１）</vt:lpstr>
      <vt:lpstr>別紙様式1-1-1</vt:lpstr>
      <vt:lpstr>別紙様式1-1-2</vt:lpstr>
      <vt:lpstr>別紙様式1-2-1</vt:lpstr>
      <vt:lpstr>別紙様式1-2-2</vt:lpstr>
      <vt:lpstr>別紙様式2-1</vt:lpstr>
      <vt:lpstr>別紙様式2-2</vt:lpstr>
      <vt:lpstr>別紙様式3-1-1</vt:lpstr>
      <vt:lpstr>別紙様式3-1-2</vt:lpstr>
      <vt:lpstr>別紙様式3-2-1</vt:lpstr>
      <vt:lpstr>別紙様式3-2-2</vt:lpstr>
      <vt:lpstr>'申請書（別記様式第１）'!Print_Area</vt:lpstr>
      <vt:lpstr>'別紙様式1-1-1'!Print_Area</vt:lpstr>
      <vt:lpstr>'別紙様式1-1-2'!Print_Area</vt:lpstr>
      <vt:lpstr>'別紙様式1-2-1'!Print_Area</vt:lpstr>
      <vt:lpstr>'別紙様式1-2-2'!Print_Area</vt:lpstr>
      <vt:lpstr>'別紙様式2-1'!Print_Area</vt:lpstr>
      <vt:lpstr>'別紙様式2-2'!Print_Area</vt:lpstr>
      <vt:lpstr>'別紙様式3-1-1'!Print_Area</vt:lpstr>
      <vt:lpstr>'別紙様式3-1-2'!Print_Area</vt:lpstr>
      <vt:lpstr>'別紙様式3-2-1'!Print_Area</vt:lpstr>
      <vt:lpstr>'別紙様式3-2-2'!Print_Area</vt:lpstr>
      <vt:lpstr>補助単価!Print_Area</vt:lpstr>
      <vt:lpstr>'別紙様式1-1-1'!Print_Titles</vt:lpstr>
      <vt:lpstr>'別紙様式1-1-2'!Print_Titles</vt:lpstr>
      <vt:lpstr>'別紙様式1-2-1'!Print_Titles</vt:lpstr>
      <vt:lpstr>'別紙様式1-2-2'!Print_Titles</vt:lpstr>
      <vt:lpstr>'別紙様式2-1'!Print_Titles</vt:lpstr>
      <vt:lpstr>'別紙様式2-2'!Print_Titles</vt:lpstr>
      <vt:lpstr>'別紙様式3-1-1'!Print_Titles</vt:lpstr>
      <vt:lpstr>'別紙様式3-1-2'!Print_Titles</vt:lpstr>
      <vt:lpstr>'別紙様式3-2-1'!Print_Titles</vt:lpstr>
      <vt:lpstr>'別紙様式3-2-2'!Print_Titles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田名網　清太</cp:lastModifiedBy>
  <cp:lastPrinted>2026-01-08T10:01:26Z</cp:lastPrinted>
  <dcterms:created xsi:type="dcterms:W3CDTF">2022-07-14T01:02:23Z</dcterms:created>
  <dcterms:modified xsi:type="dcterms:W3CDTF">2026-01-23T04:46:04Z</dcterms:modified>
</cp:coreProperties>
</file>